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DOCUMENTS\"/>
    </mc:Choice>
  </mc:AlternateContent>
  <xr:revisionPtr revIDLastSave="0" documentId="8_{97ADD860-AC03-49AC-96B0-352519A8374B}" xr6:coauthVersionLast="45" xr6:coauthVersionMax="45" xr10:uidLastSave="{00000000-0000-0000-0000-000000000000}"/>
  <bookViews>
    <workbookView xWindow="28680" yWindow="-120" windowWidth="24240" windowHeight="13020" xr2:uid="{9203E2C9-1E7A-4F79-98CC-6F70BE00ADB4}"/>
  </bookViews>
  <sheets>
    <sheet name="WorkDurationReport_Dec_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6" i="1" l="1"/>
  <c r="T146" i="1"/>
  <c r="AF145" i="1"/>
  <c r="Q145" i="1"/>
  <c r="AA144" i="1"/>
  <c r="X144" i="1"/>
  <c r="R144" i="1"/>
  <c r="P144" i="1"/>
  <c r="I144" i="1"/>
  <c r="C144" i="1"/>
  <c r="Y135" i="1"/>
  <c r="X135" i="1"/>
  <c r="D135" i="1"/>
  <c r="AB134" i="1"/>
  <c r="AB133" i="1"/>
  <c r="Z133" i="1"/>
  <c r="M133" i="1"/>
  <c r="K133" i="1"/>
  <c r="I133" i="1"/>
  <c r="B133" i="1"/>
  <c r="AD124" i="1"/>
  <c r="AB124" i="1"/>
  <c r="D122" i="1"/>
  <c r="AD113" i="1"/>
  <c r="AA113" i="1"/>
  <c r="Y113" i="1"/>
  <c r="X113" i="1"/>
  <c r="W113" i="1"/>
  <c r="T113" i="1"/>
  <c r="S113" i="1"/>
  <c r="O113" i="1"/>
  <c r="N113" i="1"/>
  <c r="M113" i="1"/>
  <c r="L113" i="1"/>
  <c r="K113" i="1"/>
  <c r="I113" i="1"/>
  <c r="G113" i="1"/>
  <c r="E113" i="1"/>
  <c r="D113" i="1"/>
  <c r="C113" i="1"/>
  <c r="B113" i="1"/>
  <c r="AF112" i="1"/>
  <c r="P112" i="1"/>
  <c r="AF111" i="1"/>
  <c r="Z111" i="1"/>
  <c r="R111" i="1"/>
  <c r="P111" i="1"/>
  <c r="W102" i="1"/>
  <c r="U102" i="1"/>
  <c r="S102" i="1"/>
  <c r="Q102" i="1"/>
  <c r="P102" i="1"/>
  <c r="N102" i="1"/>
  <c r="J102" i="1"/>
  <c r="F102" i="1"/>
  <c r="C102" i="1"/>
  <c r="B102" i="1"/>
  <c r="AF100" i="1"/>
  <c r="AE100" i="1"/>
  <c r="AD100" i="1"/>
  <c r="AB100" i="1"/>
  <c r="AA100" i="1"/>
  <c r="Y100" i="1"/>
  <c r="X100" i="1"/>
  <c r="I100" i="1"/>
  <c r="G100" i="1"/>
  <c r="B91" i="1"/>
  <c r="X90" i="1"/>
  <c r="AF89" i="1"/>
  <c r="AE89" i="1"/>
  <c r="AD89" i="1"/>
  <c r="AB89" i="1"/>
  <c r="AA89" i="1"/>
  <c r="Z89" i="1"/>
  <c r="Y89" i="1"/>
  <c r="X89" i="1"/>
  <c r="W89" i="1"/>
  <c r="U89" i="1"/>
  <c r="T89" i="1"/>
  <c r="S89" i="1"/>
  <c r="J89" i="1"/>
  <c r="I89" i="1"/>
  <c r="G89" i="1"/>
  <c r="F89" i="1"/>
  <c r="E89" i="1"/>
  <c r="D89" i="1"/>
  <c r="C89" i="1"/>
  <c r="AA69" i="1"/>
  <c r="Z69" i="1"/>
  <c r="Y69" i="1"/>
  <c r="X69" i="1"/>
  <c r="W69" i="1"/>
  <c r="U69" i="1"/>
  <c r="T69" i="1"/>
  <c r="S69" i="1"/>
  <c r="R69" i="1"/>
  <c r="Q69" i="1"/>
  <c r="P69" i="1"/>
  <c r="N69" i="1"/>
  <c r="M69" i="1"/>
  <c r="L69" i="1"/>
  <c r="K69" i="1"/>
  <c r="J69" i="1"/>
  <c r="G69" i="1"/>
  <c r="F69" i="1"/>
  <c r="E69" i="1"/>
  <c r="D69" i="1"/>
  <c r="B69" i="1"/>
  <c r="AF67" i="1"/>
  <c r="Y58" i="1"/>
  <c r="D58" i="1"/>
  <c r="AB57" i="1"/>
  <c r="S57" i="1"/>
  <c r="J57" i="1"/>
  <c r="AF56" i="1"/>
  <c r="AE56" i="1"/>
  <c r="AD56" i="1"/>
  <c r="AB56" i="1"/>
  <c r="AA56" i="1"/>
  <c r="W56" i="1"/>
  <c r="U56" i="1"/>
  <c r="T56" i="1"/>
  <c r="S56" i="1"/>
  <c r="R56" i="1"/>
  <c r="P56" i="1"/>
  <c r="N56" i="1"/>
  <c r="M56" i="1"/>
  <c r="L56" i="1"/>
  <c r="J56" i="1"/>
  <c r="I56" i="1"/>
  <c r="G56" i="1"/>
  <c r="F56" i="1"/>
  <c r="E56" i="1"/>
  <c r="C56" i="1"/>
  <c r="B56" i="1"/>
  <c r="AC47" i="1"/>
  <c r="AA47" i="1"/>
  <c r="U47" i="1"/>
  <c r="S47" i="1"/>
  <c r="Q47" i="1"/>
  <c r="N47" i="1"/>
  <c r="L47" i="1"/>
  <c r="K47" i="1"/>
  <c r="J47" i="1"/>
  <c r="G47" i="1"/>
  <c r="D47" i="1"/>
  <c r="C47" i="1"/>
  <c r="W46" i="1"/>
  <c r="AB45" i="1"/>
  <c r="Z45" i="1"/>
  <c r="Y45" i="1"/>
  <c r="X45" i="1"/>
  <c r="E45" i="1"/>
  <c r="AE36" i="1"/>
  <c r="L36" i="1"/>
  <c r="J36" i="1"/>
  <c r="C36" i="1"/>
  <c r="K35" i="1"/>
  <c r="I34" i="1"/>
  <c r="AD25" i="1"/>
  <c r="AA25" i="1"/>
  <c r="D25" i="1"/>
  <c r="C25" i="1"/>
  <c r="B25" i="1"/>
  <c r="Z24" i="1"/>
  <c r="K24" i="1"/>
  <c r="R23" i="1"/>
  <c r="N23" i="1"/>
  <c r="L14" i="1"/>
  <c r="F14" i="1"/>
  <c r="C14" i="1"/>
  <c r="B14" i="1"/>
  <c r="AD13" i="1"/>
  <c r="S13" i="1"/>
  <c r="P13" i="1"/>
  <c r="I12" i="1"/>
</calcChain>
</file>

<file path=xl/sharedStrings.xml><?xml version="1.0" encoding="utf-8"?>
<sst xmlns="http://schemas.openxmlformats.org/spreadsheetml/2006/main" count="2112" uniqueCount="400">
  <si>
    <t>Monthly Status Report (Detailed Work Duration(Four Punch))</t>
  </si>
  <si>
    <t>Dec. 01 2023  To  Dec. 31 2023</t>
  </si>
  <si>
    <t>Company:</t>
  </si>
  <si>
    <t>Days</t>
  </si>
  <si>
    <t>1 F</t>
  </si>
  <si>
    <t>2 St</t>
  </si>
  <si>
    <t>3 S</t>
  </si>
  <si>
    <t>4 M</t>
  </si>
  <si>
    <t>5 T</t>
  </si>
  <si>
    <t>6 W</t>
  </si>
  <si>
    <t>7 Th</t>
  </si>
  <si>
    <t>8 F</t>
  </si>
  <si>
    <t>9 St</t>
  </si>
  <si>
    <t>10 S</t>
  </si>
  <si>
    <t>11 M</t>
  </si>
  <si>
    <t>12 T</t>
  </si>
  <si>
    <t>13 W</t>
  </si>
  <si>
    <t>14 Th</t>
  </si>
  <si>
    <t>15 F</t>
  </si>
  <si>
    <t>16 St</t>
  </si>
  <si>
    <t>17 S</t>
  </si>
  <si>
    <t>18 M</t>
  </si>
  <si>
    <t>19 T</t>
  </si>
  <si>
    <t>20 W</t>
  </si>
  <si>
    <t>21 Th</t>
  </si>
  <si>
    <t>22 F</t>
  </si>
  <si>
    <t>23 St</t>
  </si>
  <si>
    <t>24 S</t>
  </si>
  <si>
    <t>25 M</t>
  </si>
  <si>
    <t>26 T</t>
  </si>
  <si>
    <t>27 W</t>
  </si>
  <si>
    <t>28 Th</t>
  </si>
  <si>
    <t>29 F</t>
  </si>
  <si>
    <t>30 St</t>
  </si>
  <si>
    <t>31 S</t>
  </si>
  <si>
    <t>Employee:</t>
  </si>
  <si>
    <t>1 : Santosh Raghunath Padwal</t>
  </si>
  <si>
    <t>Status</t>
  </si>
  <si>
    <t>P</t>
  </si>
  <si>
    <t>A</t>
  </si>
  <si>
    <t>WO</t>
  </si>
  <si>
    <t>InTime1</t>
  </si>
  <si>
    <t>08:29</t>
  </si>
  <si>
    <t>08:30</t>
  </si>
  <si>
    <t>08:37</t>
  </si>
  <si>
    <t>08:31</t>
  </si>
  <si>
    <t>08:46</t>
  </si>
  <si>
    <t>08:34</t>
  </si>
  <si>
    <t>08:43</t>
  </si>
  <si>
    <t>08:33</t>
  </si>
  <si>
    <t>08:35</t>
  </si>
  <si>
    <t>08:36</t>
  </si>
  <si>
    <t>08:45</t>
  </si>
  <si>
    <t>08:32</t>
  </si>
  <si>
    <t>08:25</t>
  </si>
  <si>
    <t>08:42</t>
  </si>
  <si>
    <t>OutTime1</t>
  </si>
  <si>
    <t>20:57</t>
  </si>
  <si>
    <t>17:55</t>
  </si>
  <si>
    <t>PAID LEAVE</t>
  </si>
  <si>
    <t>17:03</t>
  </si>
  <si>
    <t>17:32</t>
  </si>
  <si>
    <t>17:06</t>
  </si>
  <si>
    <t>17:24</t>
  </si>
  <si>
    <t>17:00</t>
  </si>
  <si>
    <t>17:56</t>
  </si>
  <si>
    <t>17:13</t>
  </si>
  <si>
    <t>15:26</t>
  </si>
  <si>
    <t>17:10</t>
  </si>
  <si>
    <t>16:59</t>
  </si>
  <si>
    <t>15:28</t>
  </si>
  <si>
    <t>17:16</t>
  </si>
  <si>
    <t>17:05</t>
  </si>
  <si>
    <t>17:01</t>
  </si>
  <si>
    <t>17:04</t>
  </si>
  <si>
    <t>15:39</t>
  </si>
  <si>
    <t>17:08</t>
  </si>
  <si>
    <t>InTime2</t>
  </si>
  <si>
    <t>OutTime2</t>
  </si>
  <si>
    <t>17:07</t>
  </si>
  <si>
    <t>Duration</t>
  </si>
  <si>
    <t>8:01</t>
  </si>
  <si>
    <t>8:00</t>
  </si>
  <si>
    <t>7:56</t>
  </si>
  <si>
    <t>8:05</t>
  </si>
  <si>
    <t>00:00</t>
  </si>
  <si>
    <t>7:50</t>
  </si>
  <si>
    <t>8:20</t>
  </si>
  <si>
    <t>7:47</t>
  </si>
  <si>
    <t>7:59</t>
  </si>
  <si>
    <t>8:10</t>
  </si>
  <si>
    <t>6:21</t>
  </si>
  <si>
    <t>8:04</t>
  </si>
  <si>
    <t>6:13</t>
  </si>
  <si>
    <t>8:14</t>
  </si>
  <si>
    <t>7:53</t>
  </si>
  <si>
    <t>7:58</t>
  </si>
  <si>
    <t>7:49</t>
  </si>
  <si>
    <t>8:03</t>
  </si>
  <si>
    <t>6:26</t>
  </si>
  <si>
    <t>8:07</t>
  </si>
  <si>
    <t>Late By</t>
  </si>
  <si>
    <t>Early By</t>
  </si>
  <si>
    <t>OT</t>
  </si>
  <si>
    <t>Shift</t>
  </si>
  <si>
    <t>GS</t>
  </si>
  <si>
    <t>2 : Atul Vishwnath Kakade</t>
  </si>
  <si>
    <t xml:space="preserve"> Total Work Duration: 195:25 Hrs. Total OT: 8:22 Hrs. Present: 25 Absent: 2 WeeklyOff: 4 Holidays: 0 Leaves Taken: 0 Late By Hrs: 00:37 Late By Days: 2 Early By Hrs: 3:38 Early going By Days: 2 Total Duration(+OT): 203:47 Average Working Hrs: 8:09</t>
  </si>
  <si>
    <t>08:38</t>
  </si>
  <si>
    <t>08:20</t>
  </si>
  <si>
    <t>08:47</t>
  </si>
  <si>
    <t>08:50</t>
  </si>
  <si>
    <t>08:24</t>
  </si>
  <si>
    <t>08:44</t>
  </si>
  <si>
    <t>08:41</t>
  </si>
  <si>
    <t>19:51</t>
  </si>
  <si>
    <t>17:09</t>
  </si>
  <si>
    <t>15:22</t>
  </si>
  <si>
    <t>17:02</t>
  </si>
  <si>
    <t>14:58</t>
  </si>
  <si>
    <t>20:08</t>
  </si>
  <si>
    <t>19:23</t>
  </si>
  <si>
    <t>Endurance</t>
  </si>
  <si>
    <t>Bajaj Walunj</t>
  </si>
  <si>
    <t>Bajaj chakan 2</t>
  </si>
  <si>
    <t>7:52</t>
  </si>
  <si>
    <t>8:25</t>
  </si>
  <si>
    <t>8:08</t>
  </si>
  <si>
    <t>6:17</t>
  </si>
  <si>
    <t>8:15</t>
  </si>
  <si>
    <t>7:55</t>
  </si>
  <si>
    <t>7:57</t>
  </si>
  <si>
    <t>7:40</t>
  </si>
  <si>
    <t>8:02</t>
  </si>
  <si>
    <t>7:46</t>
  </si>
  <si>
    <t>5:56</t>
  </si>
  <si>
    <t>7:48</t>
  </si>
  <si>
    <t>3 : Maruti Kanhu Padwal</t>
  </si>
  <si>
    <t>08:39</t>
  </si>
  <si>
    <t>09:07</t>
  </si>
  <si>
    <t>08:40</t>
  </si>
  <si>
    <t>13:00</t>
  </si>
  <si>
    <t xml:space="preserve"> UN PAID LEAVE</t>
  </si>
  <si>
    <t>18:39</t>
  </si>
  <si>
    <t>18:58</t>
  </si>
  <si>
    <t>19:04</t>
  </si>
  <si>
    <t>20:12</t>
  </si>
  <si>
    <t>7:51</t>
  </si>
  <si>
    <t>7:23</t>
  </si>
  <si>
    <t>4:23</t>
  </si>
  <si>
    <t>8:06</t>
  </si>
  <si>
    <t>7:54</t>
  </si>
  <si>
    <t>7:45</t>
  </si>
  <si>
    <t>8:18</t>
  </si>
  <si>
    <t>00:37</t>
  </si>
  <si>
    <t>00:32</t>
  </si>
  <si>
    <t>4 : Prashant Bajirao Thopate</t>
  </si>
  <si>
    <t>WOP</t>
  </si>
  <si>
    <t>04:48</t>
  </si>
  <si>
    <t>09:04</t>
  </si>
  <si>
    <t>08:53</t>
  </si>
  <si>
    <t>09:08</t>
  </si>
  <si>
    <t>08:49</t>
  </si>
  <si>
    <t>08:48</t>
  </si>
  <si>
    <t>23:01</t>
  </si>
  <si>
    <t>17:12</t>
  </si>
  <si>
    <t>21:53</t>
  </si>
  <si>
    <t>21:49</t>
  </si>
  <si>
    <t>20:07</t>
  </si>
  <si>
    <t>19:05</t>
  </si>
  <si>
    <t>20:24</t>
  </si>
  <si>
    <t>12:34</t>
  </si>
  <si>
    <t>17:41</t>
  </si>
  <si>
    <t>18:11</t>
  </si>
  <si>
    <t>22:11</t>
  </si>
  <si>
    <t>14:52</t>
  </si>
  <si>
    <t>11:55</t>
  </si>
  <si>
    <t>17:19</t>
  </si>
  <si>
    <t>18:15</t>
  </si>
  <si>
    <t>17:15</t>
  </si>
  <si>
    <t>14:15</t>
  </si>
  <si>
    <t>7:29</t>
  </si>
  <si>
    <t>5:44</t>
  </si>
  <si>
    <t>7:28</t>
  </si>
  <si>
    <t>00:18</t>
  </si>
  <si>
    <t>5 : Dattatraya Shankar Parade</t>
  </si>
  <si>
    <t xml:space="preserve"> Total Work Duration: 167:17 Hrs. Total OT: 16:34 Hrs. Present: 24 Absent: 3 WeeklyOff: 4 Holidays: 0 Leaves Taken: 0 Late By Hrs: 17:15 Late By Days: 21 Early By Hrs: 10:12 Early going By Days: 3 Total Duration(+OT): 183:51 Average Working Hrs: 7:40</t>
  </si>
  <si>
    <t>08:57</t>
  </si>
  <si>
    <t>09:23</t>
  </si>
  <si>
    <t>09:02</t>
  </si>
  <si>
    <t>09:06</t>
  </si>
  <si>
    <t>09:15</t>
  </si>
  <si>
    <t>08:54</t>
  </si>
  <si>
    <t>09:31</t>
  </si>
  <si>
    <t>09:26</t>
  </si>
  <si>
    <t>09:59</t>
  </si>
  <si>
    <t>09:09</t>
  </si>
  <si>
    <t>08:59</t>
  </si>
  <si>
    <t>09:01</t>
  </si>
  <si>
    <t>09:22</t>
  </si>
  <si>
    <t>12:21</t>
  </si>
  <si>
    <t>09:05</t>
  </si>
  <si>
    <t>09:17</t>
  </si>
  <si>
    <t>17:28</t>
  </si>
  <si>
    <t>14:23</t>
  </si>
  <si>
    <t>17:14</t>
  </si>
  <si>
    <t>SPECIAL PAID LEAVE</t>
  </si>
  <si>
    <t>14:19</t>
  </si>
  <si>
    <t>12:03</t>
  </si>
  <si>
    <t>12:04</t>
  </si>
  <si>
    <t>17:17</t>
  </si>
  <si>
    <t>7:41</t>
  </si>
  <si>
    <t>7:07</t>
  </si>
  <si>
    <t>7:32</t>
  </si>
  <si>
    <t>7:16</t>
  </si>
  <si>
    <t>5:04</t>
  </si>
  <si>
    <t>7:13</t>
  </si>
  <si>
    <t>7:19</t>
  </si>
  <si>
    <t>6:35</t>
  </si>
  <si>
    <t>4:40</t>
  </si>
  <si>
    <t>7:37</t>
  </si>
  <si>
    <t>7:26</t>
  </si>
  <si>
    <t>7:34</t>
  </si>
  <si>
    <t>2:41</t>
  </si>
  <si>
    <t>4:14</t>
  </si>
  <si>
    <t>7:22</t>
  </si>
  <si>
    <t>6 : Hemant Rambhau Matale</t>
  </si>
  <si>
    <t>08:26</t>
  </si>
  <si>
    <t>09:35</t>
  </si>
  <si>
    <t>07:53</t>
  </si>
  <si>
    <t>09:03</t>
  </si>
  <si>
    <t>08:58</t>
  </si>
  <si>
    <t>09:33</t>
  </si>
  <si>
    <t>09:32</t>
  </si>
  <si>
    <t>09:12</t>
  </si>
  <si>
    <t>08:56</t>
  </si>
  <si>
    <t>09:24</t>
  </si>
  <si>
    <t>09:20</t>
  </si>
  <si>
    <t>08:52</t>
  </si>
  <si>
    <t>17:44</t>
  </si>
  <si>
    <t>18:45</t>
  </si>
  <si>
    <t>21:24</t>
  </si>
  <si>
    <t>21:00</t>
  </si>
  <si>
    <t>20:05</t>
  </si>
  <si>
    <t>21:52</t>
  </si>
  <si>
    <t>21:13</t>
  </si>
  <si>
    <t>20:36</t>
  </si>
  <si>
    <t>20:02</t>
  </si>
  <si>
    <t>20:31</t>
  </si>
  <si>
    <t>20:18</t>
  </si>
  <si>
    <t>18:49</t>
  </si>
  <si>
    <t>20:52</t>
  </si>
  <si>
    <t>19:40</t>
  </si>
  <si>
    <t>18:18</t>
  </si>
  <si>
    <t>21:50</t>
  </si>
  <si>
    <t>20:06</t>
  </si>
  <si>
    <t>17:47</t>
  </si>
  <si>
    <t>17:31</t>
  </si>
  <si>
    <t>Bajaj chakan 1</t>
  </si>
  <si>
    <t xml:space="preserve"> BLG AMC</t>
  </si>
  <si>
    <t>6:55</t>
  </si>
  <si>
    <t>7:25</t>
  </si>
  <si>
    <t>6:58</t>
  </si>
  <si>
    <t>7:21</t>
  </si>
  <si>
    <t>7:18</t>
  </si>
  <si>
    <t>7:06</t>
  </si>
  <si>
    <t>7:10</t>
  </si>
  <si>
    <t>1:05</t>
  </si>
  <si>
    <t>00:33</t>
  </si>
  <si>
    <t>00:35</t>
  </si>
  <si>
    <t xml:space="preserve"> </t>
  </si>
  <si>
    <t>00:28</t>
  </si>
  <si>
    <t>00:47</t>
  </si>
  <si>
    <t>00:24</t>
  </si>
  <si>
    <t>1:03</t>
  </si>
  <si>
    <t>1:02</t>
  </si>
  <si>
    <t>00:19</t>
  </si>
  <si>
    <t>00:39</t>
  </si>
  <si>
    <t>00:36</t>
  </si>
  <si>
    <t>00:42</t>
  </si>
  <si>
    <t>00:26</t>
  </si>
  <si>
    <t>00:54</t>
  </si>
  <si>
    <t>00:50</t>
  </si>
  <si>
    <t>1:45</t>
  </si>
  <si>
    <t>00:41</t>
  </si>
  <si>
    <t>00:31</t>
  </si>
  <si>
    <t>7 : Govind Baban Thopate</t>
  </si>
  <si>
    <t xml:space="preserve"> Total Work Duration: 00:00 Hrs. Total OT: 00:00 Hrs. Present: 0 Absent: 27 WeeklyOff: 4 Holidays: 0 Leaves Taken: 0 Late By Hrs: 00:00 Late By Days: 0 Early By Hrs: 00:00 Early going By Days: 0 Total Duration(+OT): 00:00 Average Working Hrs: 00:00</t>
  </si>
  <si>
    <t>NS</t>
  </si>
  <si>
    <t>8 : Gaurishankar Ashok Birajadar</t>
  </si>
  <si>
    <t>09:43</t>
  </si>
  <si>
    <t>09:13</t>
  </si>
  <si>
    <t>09:28</t>
  </si>
  <si>
    <t>10:07</t>
  </si>
  <si>
    <t>11:06</t>
  </si>
  <si>
    <t>09:44</t>
  </si>
  <si>
    <t>10:00</t>
  </si>
  <si>
    <t>09:45</t>
  </si>
  <si>
    <t>09:16</t>
  </si>
  <si>
    <t>10:21</t>
  </si>
  <si>
    <t>10:08</t>
  </si>
  <si>
    <t>09:29</t>
  </si>
  <si>
    <t>09:39</t>
  </si>
  <si>
    <t>09:52</t>
  </si>
  <si>
    <t>19:30</t>
  </si>
  <si>
    <t>17:22</t>
  </si>
  <si>
    <t>15:42</t>
  </si>
  <si>
    <t>09:48</t>
  </si>
  <si>
    <t>17:27</t>
  </si>
  <si>
    <t>17:18</t>
  </si>
  <si>
    <t>17:11</t>
  </si>
  <si>
    <t>6:47</t>
  </si>
  <si>
    <t>7:44</t>
  </si>
  <si>
    <t>7:17</t>
  </si>
  <si>
    <t>7:14</t>
  </si>
  <si>
    <t>5:37</t>
  </si>
  <si>
    <t>6:52</t>
  </si>
  <si>
    <t>7:11</t>
  </si>
  <si>
    <t>5:12</t>
  </si>
  <si>
    <t>6:25</t>
  </si>
  <si>
    <t>6:40</t>
  </si>
  <si>
    <t>7:02</t>
  </si>
  <si>
    <t>00:44</t>
  </si>
  <si>
    <t>9 : Ganesh Baban Matale</t>
  </si>
  <si>
    <t>08:55</t>
  </si>
  <si>
    <t>18:03</t>
  </si>
  <si>
    <t>17:38</t>
  </si>
  <si>
    <t>17:30</t>
  </si>
  <si>
    <t>17:21</t>
  </si>
  <si>
    <t>18:28</t>
  </si>
  <si>
    <t>20:19</t>
  </si>
  <si>
    <t>18:07</t>
  </si>
  <si>
    <t>21:11</t>
  </si>
  <si>
    <t>17:39</t>
  </si>
  <si>
    <t>7:24</t>
  </si>
  <si>
    <t>7:36</t>
  </si>
  <si>
    <t>7:42</t>
  </si>
  <si>
    <t>00:38</t>
  </si>
  <si>
    <t>10 : Vishal Manohar Bandal</t>
  </si>
  <si>
    <t>07:41</t>
  </si>
  <si>
    <t>09:00</t>
  </si>
  <si>
    <t>08:15</t>
  </si>
  <si>
    <t>08:08</t>
  </si>
  <si>
    <t>10:34</t>
  </si>
  <si>
    <t>09:10</t>
  </si>
  <si>
    <t>21:14</t>
  </si>
  <si>
    <t>21:01</t>
  </si>
  <si>
    <t>19:37</t>
  </si>
  <si>
    <t>21:21</t>
  </si>
  <si>
    <t>21:10</t>
  </si>
  <si>
    <t>12:01</t>
  </si>
  <si>
    <t>19:56</t>
  </si>
  <si>
    <t>20:03</t>
  </si>
  <si>
    <t>16:17</t>
  </si>
  <si>
    <t>18:27</t>
  </si>
  <si>
    <t>3:14</t>
  </si>
  <si>
    <t>6:44</t>
  </si>
  <si>
    <t>7:30</t>
  </si>
  <si>
    <t>7:15</t>
  </si>
  <si>
    <t>6:50</t>
  </si>
  <si>
    <t>00:23</t>
  </si>
  <si>
    <t>00:30</t>
  </si>
  <si>
    <t>00:34</t>
  </si>
  <si>
    <t>1:13</t>
  </si>
  <si>
    <t>2:04</t>
  </si>
  <si>
    <t>11 : Pradipkumar Sharma</t>
  </si>
  <si>
    <t>17:23</t>
  </si>
  <si>
    <t>17:20</t>
  </si>
  <si>
    <t>7:27</t>
  </si>
  <si>
    <t>8:11</t>
  </si>
  <si>
    <t>8:16</t>
  </si>
  <si>
    <t>8:12</t>
  </si>
  <si>
    <t>8:13</t>
  </si>
  <si>
    <t>8:23</t>
  </si>
  <si>
    <t>8:21</t>
  </si>
  <si>
    <t>12 : Sahil Chhaban Mankar</t>
  </si>
  <si>
    <t>07:39</t>
  </si>
  <si>
    <t>09:40</t>
  </si>
  <si>
    <t>17:42</t>
  </si>
  <si>
    <t>21:12</t>
  </si>
  <si>
    <t>21:47</t>
  </si>
  <si>
    <t>11:18</t>
  </si>
  <si>
    <t>11:40</t>
  </si>
  <si>
    <t>13:12</t>
  </si>
  <si>
    <t>7:01</t>
  </si>
  <si>
    <t>2:53</t>
  </si>
  <si>
    <t>13 : Vishvjit Satish Waghmode</t>
  </si>
  <si>
    <t>09:47</t>
  </si>
  <si>
    <t>09:30</t>
  </si>
  <si>
    <t>11:02</t>
  </si>
  <si>
    <t>13:22</t>
  </si>
  <si>
    <t>18:48</t>
  </si>
  <si>
    <t>17:26</t>
  </si>
  <si>
    <t>11:43</t>
  </si>
  <si>
    <t>6:48</t>
  </si>
  <si>
    <t>8:19</t>
  </si>
  <si>
    <t>7:38</t>
  </si>
  <si>
    <t>8:22</t>
  </si>
  <si>
    <t>5:32</t>
  </si>
  <si>
    <t>3:04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</si>
</sst>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color rgb="FF000000"/>
      <name val="Calibri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6.95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6.95"/>
      <color rgb="FF00B050"/>
      <name val="Arial"/>
      <family val="2"/>
    </font>
    <font>
      <sz val="10"/>
      <color rgb="FF000000"/>
      <name val="Calibri"/>
      <family val="2"/>
      <scheme val="minor"/>
    </font>
    <font>
      <b/>
      <sz val="6.95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2" fontId="5" fillId="0" borderId="7" xfId="0" applyNumberFormat="1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4" fontId="5" fillId="3" borderId="7" xfId="1" applyFont="1" applyFill="1" applyBorder="1" applyAlignment="1">
      <alignment vertical="top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vertical="top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20" fontId="5" fillId="3" borderId="7" xfId="0" applyNumberFormat="1" applyFont="1" applyFill="1" applyBorder="1" applyAlignment="1">
      <alignment horizontal="center" vertical="top" wrapText="1"/>
    </xf>
    <xf numFmtId="20" fontId="5" fillId="0" borderId="7" xfId="0" applyNumberFormat="1" applyFont="1" applyBorder="1" applyAlignment="1">
      <alignment vertical="top" wrapText="1"/>
    </xf>
    <xf numFmtId="164" fontId="5" fillId="0" borderId="7" xfId="1" applyFont="1" applyBorder="1" applyAlignment="1">
      <alignment vertical="top" wrapText="1"/>
    </xf>
    <xf numFmtId="164" fontId="5" fillId="3" borderId="8" xfId="1" applyFont="1" applyFill="1" applyBorder="1" applyAlignment="1">
      <alignment vertical="top" wrapText="1"/>
    </xf>
    <xf numFmtId="0" fontId="0" fillId="2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AA15-5E81-42B0-A698-5F5D61C3C20C}">
  <dimension ref="A1:AG1069"/>
  <sheetViews>
    <sheetView showGridLines="0" tabSelected="1" zoomScale="102" zoomScaleNormal="102" zoomScaleSheetLayoutView="90" workbookViewId="0">
      <pane ySplit="4" topLeftCell="A5" activePane="bottomLeft" state="frozen"/>
      <selection pane="bottomLeft" activeCell="H153" sqref="H153"/>
    </sheetView>
  </sheetViews>
  <sheetFormatPr defaultColWidth="12.6640625" defaultRowHeight="13.8" x14ac:dyDescent="0.3"/>
  <cols>
    <col min="1" max="1" width="8.21875" style="4" bestFit="1" customWidth="1"/>
    <col min="2" max="3" width="4.77734375" style="47" customWidth="1"/>
    <col min="4" max="4" width="4.77734375" style="48" customWidth="1"/>
    <col min="5" max="5" width="4.77734375" style="4" customWidth="1"/>
    <col min="6" max="6" width="4.77734375" style="47" customWidth="1"/>
    <col min="7" max="7" width="4.77734375" style="4" customWidth="1"/>
    <col min="8" max="8" width="4.77734375" style="46" customWidth="1"/>
    <col min="9" max="10" width="4.77734375" style="47" customWidth="1"/>
    <col min="11" max="11" width="4.6640625" style="48" customWidth="1"/>
    <col min="12" max="12" width="4.77734375" style="49" customWidth="1"/>
    <col min="13" max="13" width="4.5546875" style="50" customWidth="1"/>
    <col min="14" max="14" width="4.77734375" style="50" customWidth="1"/>
    <col min="15" max="15" width="4.77734375" style="46" customWidth="1"/>
    <col min="16" max="16" width="4.77734375" style="49" customWidth="1"/>
    <col min="17" max="17" width="4.77734375" style="47" customWidth="1"/>
    <col min="18" max="18" width="4.77734375" style="48" customWidth="1"/>
    <col min="19" max="19" width="4" style="4" customWidth="1"/>
    <col min="20" max="20" width="4.77734375" style="47" customWidth="1"/>
    <col min="21" max="21" width="4.77734375" style="4" customWidth="1"/>
    <col min="22" max="22" width="4.77734375" style="46" customWidth="1"/>
    <col min="23" max="23" width="4.5546875" style="47" customWidth="1"/>
    <col min="24" max="24" width="4.77734375" style="47" customWidth="1"/>
    <col min="25" max="25" width="4.77734375" style="51" customWidth="1"/>
    <col min="26" max="26" width="4.77734375" style="4" customWidth="1"/>
    <col min="27" max="27" width="4.88671875" style="47" customWidth="1"/>
    <col min="28" max="28" width="4.77734375" style="4" customWidth="1"/>
    <col min="29" max="29" width="4.77734375" style="46" customWidth="1"/>
    <col min="30" max="32" width="4.77734375" style="47" customWidth="1"/>
    <col min="33" max="33" width="2.88671875" style="4" bestFit="1" customWidth="1"/>
    <col min="34" max="16384" width="12.6640625" style="4"/>
  </cols>
  <sheetData>
    <row r="1" spans="1:33" ht="15.6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3" ht="13.8" customHeigh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spans="1:33" ht="14.4" customHeight="1" thickBot="1" x14ac:dyDescent="0.35">
      <c r="A3" s="8" t="s">
        <v>2</v>
      </c>
      <c r="B3" s="8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10"/>
      <c r="W3" s="9"/>
      <c r="X3" s="9"/>
      <c r="Y3" s="9"/>
      <c r="Z3" s="9"/>
      <c r="AA3" s="11"/>
      <c r="AB3" s="11"/>
      <c r="AC3" s="12"/>
      <c r="AD3" s="11"/>
      <c r="AE3" s="11"/>
      <c r="AF3" s="13"/>
    </row>
    <row r="4" spans="1:33" ht="14.4" thickBot="1" x14ac:dyDescent="0.3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5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5" t="s">
        <v>31</v>
      </c>
      <c r="AD4" s="14" t="s">
        <v>32</v>
      </c>
      <c r="AE4" s="14" t="s">
        <v>33</v>
      </c>
      <c r="AF4" s="14" t="s">
        <v>34</v>
      </c>
    </row>
    <row r="5" spans="1:33" s="22" customFormat="1" ht="27" customHeight="1" thickBot="1" x14ac:dyDescent="0.35">
      <c r="A5" s="16" t="s">
        <v>35</v>
      </c>
      <c r="B5" s="16"/>
      <c r="C5" s="17" t="s">
        <v>36</v>
      </c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  <c r="Y5" s="19"/>
      <c r="Z5" s="19"/>
      <c r="AA5" s="19"/>
      <c r="AB5" s="19"/>
      <c r="AC5" s="20"/>
      <c r="AD5" s="21"/>
      <c r="AE5" s="21"/>
      <c r="AF5" s="21"/>
      <c r="AG5" s="4"/>
    </row>
    <row r="6" spans="1:33" ht="14.4" customHeight="1" x14ac:dyDescent="0.3">
      <c r="A6" s="23" t="s">
        <v>37</v>
      </c>
      <c r="B6" s="24" t="s">
        <v>38</v>
      </c>
      <c r="C6" s="24" t="s">
        <v>38</v>
      </c>
      <c r="D6" s="24" t="s">
        <v>39</v>
      </c>
      <c r="E6" s="24" t="s">
        <v>38</v>
      </c>
      <c r="F6" s="24" t="s">
        <v>38</v>
      </c>
      <c r="G6" s="24" t="s">
        <v>38</v>
      </c>
      <c r="H6" s="25" t="s">
        <v>40</v>
      </c>
      <c r="I6" s="24" t="s">
        <v>38</v>
      </c>
      <c r="J6" s="24" t="s">
        <v>38</v>
      </c>
      <c r="K6" s="24" t="s">
        <v>38</v>
      </c>
      <c r="L6" s="24" t="s">
        <v>38</v>
      </c>
      <c r="M6" s="24" t="s">
        <v>38</v>
      </c>
      <c r="N6" s="24" t="s">
        <v>38</v>
      </c>
      <c r="O6" s="25" t="s">
        <v>40</v>
      </c>
      <c r="P6" s="24" t="s">
        <v>38</v>
      </c>
      <c r="Q6" s="24" t="s">
        <v>38</v>
      </c>
      <c r="R6" s="24" t="s">
        <v>38</v>
      </c>
      <c r="S6" s="24" t="s">
        <v>38</v>
      </c>
      <c r="T6" s="24" t="s">
        <v>38</v>
      </c>
      <c r="U6" s="24" t="s">
        <v>38</v>
      </c>
      <c r="V6" s="25" t="s">
        <v>40</v>
      </c>
      <c r="W6" s="24" t="s">
        <v>38</v>
      </c>
      <c r="X6" s="24" t="s">
        <v>38</v>
      </c>
      <c r="Y6" s="24" t="s">
        <v>38</v>
      </c>
      <c r="Z6" s="24" t="s">
        <v>38</v>
      </c>
      <c r="AA6" s="24" t="s">
        <v>38</v>
      </c>
      <c r="AB6" s="24" t="s">
        <v>39</v>
      </c>
      <c r="AC6" s="25" t="s">
        <v>40</v>
      </c>
      <c r="AD6" s="24" t="s">
        <v>38</v>
      </c>
      <c r="AE6" s="24" t="s">
        <v>38</v>
      </c>
      <c r="AF6" s="26" t="s">
        <v>38</v>
      </c>
    </row>
    <row r="7" spans="1:33" ht="13.8" customHeight="1" x14ac:dyDescent="0.3">
      <c r="A7" s="23" t="s">
        <v>41</v>
      </c>
      <c r="B7" s="24" t="s">
        <v>42</v>
      </c>
      <c r="C7" s="24" t="s">
        <v>43</v>
      </c>
      <c r="D7" s="24"/>
      <c r="E7" s="24" t="s">
        <v>44</v>
      </c>
      <c r="F7" s="24" t="s">
        <v>42</v>
      </c>
      <c r="G7" s="24" t="s">
        <v>45</v>
      </c>
      <c r="H7" s="25"/>
      <c r="I7" s="24" t="s">
        <v>46</v>
      </c>
      <c r="J7" s="24" t="s">
        <v>47</v>
      </c>
      <c r="K7" s="24" t="s">
        <v>47</v>
      </c>
      <c r="L7" s="24" t="s">
        <v>48</v>
      </c>
      <c r="M7" s="24" t="s">
        <v>44</v>
      </c>
      <c r="N7" s="24" t="s">
        <v>49</v>
      </c>
      <c r="O7" s="25"/>
      <c r="P7" s="24" t="s">
        <v>50</v>
      </c>
      <c r="Q7" s="24" t="s">
        <v>51</v>
      </c>
      <c r="R7" s="24" t="s">
        <v>49</v>
      </c>
      <c r="S7" s="24" t="s">
        <v>52</v>
      </c>
      <c r="T7" s="24" t="s">
        <v>53</v>
      </c>
      <c r="U7" s="24" t="s">
        <v>54</v>
      </c>
      <c r="V7" s="25"/>
      <c r="W7" s="24" t="s">
        <v>55</v>
      </c>
      <c r="X7" s="24" t="s">
        <v>49</v>
      </c>
      <c r="Y7" s="24" t="s">
        <v>52</v>
      </c>
      <c r="Z7" s="24" t="s">
        <v>49</v>
      </c>
      <c r="AA7" s="24" t="s">
        <v>47</v>
      </c>
      <c r="AB7" s="24"/>
      <c r="AC7" s="25"/>
      <c r="AD7" s="24" t="s">
        <v>48</v>
      </c>
      <c r="AE7" s="24" t="s">
        <v>45</v>
      </c>
      <c r="AF7" s="26" t="s">
        <v>49</v>
      </c>
      <c r="AG7" s="22"/>
    </row>
    <row r="8" spans="1:33" ht="20.399999999999999" customHeight="1" x14ac:dyDescent="0.3">
      <c r="A8" s="23" t="s">
        <v>56</v>
      </c>
      <c r="B8" s="24" t="s">
        <v>57</v>
      </c>
      <c r="C8" s="24" t="s">
        <v>58</v>
      </c>
      <c r="D8" s="27" t="s">
        <v>59</v>
      </c>
      <c r="E8" s="24" t="s">
        <v>60</v>
      </c>
      <c r="F8" s="24" t="s">
        <v>61</v>
      </c>
      <c r="G8" s="24" t="s">
        <v>62</v>
      </c>
      <c r="H8" s="25"/>
      <c r="I8" s="24" t="s">
        <v>62</v>
      </c>
      <c r="J8" s="24" t="s">
        <v>63</v>
      </c>
      <c r="K8" s="24" t="s">
        <v>64</v>
      </c>
      <c r="L8" s="24" t="s">
        <v>65</v>
      </c>
      <c r="M8" s="24" t="s">
        <v>62</v>
      </c>
      <c r="N8" s="24" t="s">
        <v>66</v>
      </c>
      <c r="O8" s="25"/>
      <c r="P8" s="24" t="s">
        <v>67</v>
      </c>
      <c r="Q8" s="24" t="s">
        <v>68</v>
      </c>
      <c r="R8" s="24" t="s">
        <v>69</v>
      </c>
      <c r="S8" s="24" t="s">
        <v>70</v>
      </c>
      <c r="T8" s="24" t="s">
        <v>71</v>
      </c>
      <c r="U8" s="24" t="s">
        <v>45</v>
      </c>
      <c r="V8" s="25"/>
      <c r="W8" s="24" t="s">
        <v>72</v>
      </c>
      <c r="X8" s="24" t="s">
        <v>73</v>
      </c>
      <c r="Y8" s="24" t="s">
        <v>74</v>
      </c>
      <c r="Z8" s="24" t="s">
        <v>62</v>
      </c>
      <c r="AA8" s="24" t="s">
        <v>74</v>
      </c>
      <c r="AB8" s="27" t="s">
        <v>59</v>
      </c>
      <c r="AC8" s="25"/>
      <c r="AD8" s="24" t="s">
        <v>75</v>
      </c>
      <c r="AE8" s="24" t="s">
        <v>76</v>
      </c>
      <c r="AF8" s="26" t="s">
        <v>74</v>
      </c>
      <c r="AG8" s="22"/>
    </row>
    <row r="9" spans="1:33" ht="13.8" customHeight="1" x14ac:dyDescent="0.3">
      <c r="A9" s="23" t="s">
        <v>77</v>
      </c>
      <c r="B9" s="24" t="s">
        <v>57</v>
      </c>
      <c r="C9" s="24"/>
      <c r="D9" s="28"/>
      <c r="E9" s="24"/>
      <c r="F9" s="24"/>
      <c r="G9" s="24"/>
      <c r="H9" s="25"/>
      <c r="I9" s="24" t="s">
        <v>62</v>
      </c>
      <c r="J9" s="24"/>
      <c r="K9" s="24"/>
      <c r="L9" s="24"/>
      <c r="M9" s="24" t="s">
        <v>62</v>
      </c>
      <c r="N9" s="24"/>
      <c r="O9" s="25"/>
      <c r="P9" s="24" t="s">
        <v>70</v>
      </c>
      <c r="Q9" s="24" t="s">
        <v>68</v>
      </c>
      <c r="R9" s="24"/>
      <c r="S9" s="24" t="s">
        <v>70</v>
      </c>
      <c r="T9" s="24"/>
      <c r="U9" s="24" t="s">
        <v>72</v>
      </c>
      <c r="V9" s="25"/>
      <c r="W9" s="24"/>
      <c r="X9" s="24"/>
      <c r="Y9" s="24"/>
      <c r="Z9" s="24"/>
      <c r="AA9" s="24"/>
      <c r="AB9" s="28"/>
      <c r="AC9" s="25"/>
      <c r="AD9" s="24"/>
      <c r="AE9" s="24"/>
      <c r="AF9" s="26"/>
    </row>
    <row r="10" spans="1:33" x14ac:dyDescent="0.3">
      <c r="A10" s="23" t="s">
        <v>78</v>
      </c>
      <c r="B10" s="24"/>
      <c r="C10" s="24"/>
      <c r="D10" s="28"/>
      <c r="E10" s="24"/>
      <c r="F10" s="24"/>
      <c r="G10" s="24"/>
      <c r="H10" s="25"/>
      <c r="I10" s="24"/>
      <c r="J10" s="24"/>
      <c r="K10" s="24"/>
      <c r="L10" s="24"/>
      <c r="M10" s="24"/>
      <c r="N10" s="24"/>
      <c r="O10" s="25"/>
      <c r="P10" s="24"/>
      <c r="Q10" s="24"/>
      <c r="R10" s="24"/>
      <c r="S10" s="24"/>
      <c r="T10" s="24"/>
      <c r="U10" s="24" t="s">
        <v>79</v>
      </c>
      <c r="V10" s="25"/>
      <c r="W10" s="24"/>
      <c r="X10" s="24"/>
      <c r="Y10" s="24"/>
      <c r="Z10" s="24"/>
      <c r="AA10" s="24"/>
      <c r="AB10" s="28"/>
      <c r="AC10" s="25"/>
      <c r="AD10" s="24"/>
      <c r="AE10" s="24"/>
      <c r="AF10" s="26"/>
    </row>
    <row r="11" spans="1:33" x14ac:dyDescent="0.3">
      <c r="A11" s="23" t="s">
        <v>80</v>
      </c>
      <c r="B11" s="24" t="s">
        <v>81</v>
      </c>
      <c r="C11" s="24" t="s">
        <v>82</v>
      </c>
      <c r="D11" s="28"/>
      <c r="E11" s="24" t="s">
        <v>83</v>
      </c>
      <c r="F11" s="24" t="s">
        <v>81</v>
      </c>
      <c r="G11" s="24" t="s">
        <v>84</v>
      </c>
      <c r="H11" s="25" t="s">
        <v>85</v>
      </c>
      <c r="I11" s="24" t="s">
        <v>86</v>
      </c>
      <c r="J11" s="24" t="s">
        <v>87</v>
      </c>
      <c r="K11" s="24" t="s">
        <v>83</v>
      </c>
      <c r="L11" s="24" t="s">
        <v>88</v>
      </c>
      <c r="M11" s="24" t="s">
        <v>89</v>
      </c>
      <c r="N11" s="24" t="s">
        <v>90</v>
      </c>
      <c r="O11" s="25" t="s">
        <v>85</v>
      </c>
      <c r="P11" s="24" t="s">
        <v>91</v>
      </c>
      <c r="Q11" s="24" t="s">
        <v>92</v>
      </c>
      <c r="R11" s="24" t="s">
        <v>83</v>
      </c>
      <c r="S11" s="24" t="s">
        <v>93</v>
      </c>
      <c r="T11" s="24" t="s">
        <v>94</v>
      </c>
      <c r="U11" s="24" t="s">
        <v>90</v>
      </c>
      <c r="V11" s="25" t="s">
        <v>85</v>
      </c>
      <c r="W11" s="24" t="s">
        <v>95</v>
      </c>
      <c r="X11" s="24" t="s">
        <v>96</v>
      </c>
      <c r="Y11" s="24" t="s">
        <v>97</v>
      </c>
      <c r="Z11" s="24" t="s">
        <v>98</v>
      </c>
      <c r="AA11" s="24" t="s">
        <v>82</v>
      </c>
      <c r="AB11" s="28"/>
      <c r="AC11" s="25" t="s">
        <v>85</v>
      </c>
      <c r="AD11" s="24" t="s">
        <v>99</v>
      </c>
      <c r="AE11" s="24" t="s">
        <v>100</v>
      </c>
      <c r="AF11" s="26" t="s">
        <v>81</v>
      </c>
    </row>
    <row r="12" spans="1:33" x14ac:dyDescent="0.3">
      <c r="A12" s="23" t="s">
        <v>101</v>
      </c>
      <c r="B12" s="24"/>
      <c r="C12" s="24"/>
      <c r="D12" s="28"/>
      <c r="E12" s="24"/>
      <c r="F12" s="24"/>
      <c r="G12" s="24"/>
      <c r="H12" s="25"/>
      <c r="I12" s="24">
        <f>0+16/60</f>
        <v>0.26666666666666666</v>
      </c>
      <c r="J12" s="24"/>
      <c r="K12" s="24"/>
      <c r="L12" s="24"/>
      <c r="M12" s="24"/>
      <c r="N12" s="24"/>
      <c r="O12" s="25"/>
      <c r="P12" s="24"/>
      <c r="Q12" s="24"/>
      <c r="R12" s="24"/>
      <c r="S12" s="24"/>
      <c r="T12" s="24"/>
      <c r="U12" s="24"/>
      <c r="V12" s="25"/>
      <c r="W12" s="24"/>
      <c r="X12" s="24"/>
      <c r="Y12" s="24"/>
      <c r="Z12" s="24"/>
      <c r="AA12" s="24"/>
      <c r="AB12" s="28"/>
      <c r="AC12" s="25"/>
      <c r="AD12" s="24"/>
      <c r="AE12" s="24"/>
      <c r="AF12" s="26"/>
    </row>
    <row r="13" spans="1:33" x14ac:dyDescent="0.3">
      <c r="A13" s="23" t="s">
        <v>102</v>
      </c>
      <c r="B13" s="24"/>
      <c r="C13" s="24"/>
      <c r="D13" s="29"/>
      <c r="E13" s="24"/>
      <c r="F13" s="24"/>
      <c r="G13" s="24"/>
      <c r="H13" s="25"/>
      <c r="I13" s="24"/>
      <c r="J13" s="24"/>
      <c r="K13" s="24"/>
      <c r="L13" s="24"/>
      <c r="M13" s="24"/>
      <c r="N13" s="24"/>
      <c r="O13" s="25"/>
      <c r="P13" s="24">
        <f>1+33/60</f>
        <v>1.55</v>
      </c>
      <c r="Q13" s="24"/>
      <c r="R13" s="24"/>
      <c r="S13" s="30">
        <f>1+31/60</f>
        <v>1.5166666666666666</v>
      </c>
      <c r="T13" s="24"/>
      <c r="U13" s="24"/>
      <c r="V13" s="25"/>
      <c r="W13" s="24"/>
      <c r="X13" s="24"/>
      <c r="Y13" s="24"/>
      <c r="Z13" s="24"/>
      <c r="AA13" s="24"/>
      <c r="AB13" s="29"/>
      <c r="AC13" s="25"/>
      <c r="AD13" s="24">
        <f>1+20/60</f>
        <v>1.3333333333333333</v>
      </c>
      <c r="AE13" s="24"/>
      <c r="AF13" s="26"/>
    </row>
    <row r="14" spans="1:33" x14ac:dyDescent="0.3">
      <c r="A14" s="23" t="s">
        <v>103</v>
      </c>
      <c r="B14" s="24">
        <f>3+57/60</f>
        <v>3.95</v>
      </c>
      <c r="C14" s="24">
        <f>0+55/60</f>
        <v>0.91666666666666663</v>
      </c>
      <c r="D14" s="24"/>
      <c r="E14" s="24"/>
      <c r="F14" s="24">
        <f>0+32/60</f>
        <v>0.53333333333333333</v>
      </c>
      <c r="G14" s="24"/>
      <c r="H14" s="25"/>
      <c r="I14" s="24"/>
      <c r="J14" s="24"/>
      <c r="K14" s="24"/>
      <c r="L14" s="24">
        <f>0+56/60</f>
        <v>0.93333333333333335</v>
      </c>
      <c r="M14" s="24"/>
      <c r="N14" s="24"/>
      <c r="O14" s="25"/>
      <c r="P14" s="24"/>
      <c r="Q14" s="24"/>
      <c r="R14" s="24"/>
      <c r="S14" s="24"/>
      <c r="T14" s="24"/>
      <c r="U14" s="24"/>
      <c r="V14" s="25"/>
      <c r="W14" s="24"/>
      <c r="X14" s="24"/>
      <c r="Y14" s="24"/>
      <c r="Z14" s="24"/>
      <c r="AA14" s="24"/>
      <c r="AB14" s="24"/>
      <c r="AC14" s="25"/>
      <c r="AD14" s="24"/>
      <c r="AE14" s="24"/>
      <c r="AF14" s="26"/>
    </row>
    <row r="15" spans="1:33" ht="14.4" customHeight="1" thickBot="1" x14ac:dyDescent="0.35">
      <c r="A15" s="31" t="s">
        <v>104</v>
      </c>
      <c r="B15" s="32" t="s">
        <v>105</v>
      </c>
      <c r="C15" s="32" t="s">
        <v>105</v>
      </c>
      <c r="D15" s="32" t="s">
        <v>105</v>
      </c>
      <c r="E15" s="32" t="s">
        <v>105</v>
      </c>
      <c r="F15" s="32" t="s">
        <v>105</v>
      </c>
      <c r="G15" s="32" t="s">
        <v>105</v>
      </c>
      <c r="H15" s="33" t="s">
        <v>105</v>
      </c>
      <c r="I15" s="32" t="s">
        <v>105</v>
      </c>
      <c r="J15" s="32" t="s">
        <v>105</v>
      </c>
      <c r="K15" s="32" t="s">
        <v>105</v>
      </c>
      <c r="L15" s="32" t="s">
        <v>105</v>
      </c>
      <c r="M15" s="32" t="s">
        <v>105</v>
      </c>
      <c r="N15" s="32" t="s">
        <v>105</v>
      </c>
      <c r="O15" s="33" t="s">
        <v>105</v>
      </c>
      <c r="P15" s="32" t="s">
        <v>105</v>
      </c>
      <c r="Q15" s="32" t="s">
        <v>105</v>
      </c>
      <c r="R15" s="32" t="s">
        <v>105</v>
      </c>
      <c r="S15" s="32" t="s">
        <v>105</v>
      </c>
      <c r="T15" s="32" t="s">
        <v>105</v>
      </c>
      <c r="U15" s="32" t="s">
        <v>105</v>
      </c>
      <c r="V15" s="33" t="s">
        <v>105</v>
      </c>
      <c r="W15" s="32" t="s">
        <v>105</v>
      </c>
      <c r="X15" s="32" t="s">
        <v>105</v>
      </c>
      <c r="Y15" s="32" t="s">
        <v>105</v>
      </c>
      <c r="Z15" s="32" t="s">
        <v>105</v>
      </c>
      <c r="AA15" s="32" t="s">
        <v>105</v>
      </c>
      <c r="AB15" s="32" t="s">
        <v>105</v>
      </c>
      <c r="AC15" s="33" t="s">
        <v>105</v>
      </c>
      <c r="AD15" s="32" t="s">
        <v>105</v>
      </c>
      <c r="AE15" s="32" t="s">
        <v>105</v>
      </c>
      <c r="AF15" s="34" t="s">
        <v>105</v>
      </c>
    </row>
    <row r="16" spans="1:33" ht="27" customHeight="1" thickBot="1" x14ac:dyDescent="0.35">
      <c r="A16" s="16" t="s">
        <v>35</v>
      </c>
      <c r="B16" s="16"/>
      <c r="C16" s="17" t="s">
        <v>106</v>
      </c>
      <c r="D16" s="17"/>
      <c r="E16" s="17"/>
      <c r="F16" s="17"/>
      <c r="G16" s="18" t="s">
        <v>107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19"/>
      <c r="Z16" s="19"/>
      <c r="AA16" s="19"/>
      <c r="AB16" s="19"/>
      <c r="AC16" s="20"/>
      <c r="AD16" s="21"/>
      <c r="AE16" s="21"/>
      <c r="AF16" s="21"/>
    </row>
    <row r="17" spans="1:32" ht="14.4" customHeight="1" x14ac:dyDescent="0.3">
      <c r="A17" s="23" t="s">
        <v>37</v>
      </c>
      <c r="B17" s="24" t="s">
        <v>38</v>
      </c>
      <c r="C17" s="24" t="s">
        <v>39</v>
      </c>
      <c r="D17" s="24" t="s">
        <v>39</v>
      </c>
      <c r="E17" s="24" t="s">
        <v>38</v>
      </c>
      <c r="F17" s="24" t="s">
        <v>38</v>
      </c>
      <c r="G17" s="24" t="s">
        <v>38</v>
      </c>
      <c r="H17" s="25" t="s">
        <v>40</v>
      </c>
      <c r="I17" s="24" t="s">
        <v>38</v>
      </c>
      <c r="J17" s="24" t="s">
        <v>38</v>
      </c>
      <c r="K17" s="24" t="s">
        <v>38</v>
      </c>
      <c r="L17" s="24" t="s">
        <v>38</v>
      </c>
      <c r="M17" s="24" t="s">
        <v>38</v>
      </c>
      <c r="N17" s="24" t="s">
        <v>38</v>
      </c>
      <c r="O17" s="25" t="s">
        <v>40</v>
      </c>
      <c r="P17" s="24" t="s">
        <v>38</v>
      </c>
      <c r="Q17" s="24" t="s">
        <v>38</v>
      </c>
      <c r="R17" s="24" t="s">
        <v>38</v>
      </c>
      <c r="S17" s="24" t="s">
        <v>38</v>
      </c>
      <c r="T17" s="24" t="s">
        <v>38</v>
      </c>
      <c r="U17" s="24" t="s">
        <v>38</v>
      </c>
      <c r="V17" s="25" t="s">
        <v>40</v>
      </c>
      <c r="W17" s="24" t="s">
        <v>38</v>
      </c>
      <c r="X17" s="24" t="s">
        <v>38</v>
      </c>
      <c r="Y17" s="24" t="s">
        <v>38</v>
      </c>
      <c r="Z17" s="24" t="s">
        <v>38</v>
      </c>
      <c r="AA17" s="24" t="s">
        <v>38</v>
      </c>
      <c r="AB17" s="24" t="s">
        <v>38</v>
      </c>
      <c r="AC17" s="25" t="s">
        <v>40</v>
      </c>
      <c r="AD17" s="24" t="s">
        <v>38</v>
      </c>
      <c r="AE17" s="24" t="s">
        <v>38</v>
      </c>
      <c r="AF17" s="26" t="s">
        <v>38</v>
      </c>
    </row>
    <row r="18" spans="1:32" ht="13.8" customHeight="1" x14ac:dyDescent="0.3">
      <c r="A18" s="23" t="s">
        <v>41</v>
      </c>
      <c r="B18" s="24" t="s">
        <v>45</v>
      </c>
      <c r="C18" s="35">
        <v>7.15</v>
      </c>
      <c r="D18" s="35">
        <v>5</v>
      </c>
      <c r="E18" s="24" t="s">
        <v>108</v>
      </c>
      <c r="F18" s="24" t="s">
        <v>42</v>
      </c>
      <c r="G18" s="24" t="s">
        <v>45</v>
      </c>
      <c r="H18" s="25"/>
      <c r="I18" s="24" t="s">
        <v>51</v>
      </c>
      <c r="J18" s="24" t="s">
        <v>47</v>
      </c>
      <c r="K18" s="24" t="s">
        <v>50</v>
      </c>
      <c r="L18" s="24" t="s">
        <v>109</v>
      </c>
      <c r="M18" s="24" t="s">
        <v>108</v>
      </c>
      <c r="N18" s="24" t="s">
        <v>110</v>
      </c>
      <c r="O18" s="25"/>
      <c r="P18" s="24" t="s">
        <v>51</v>
      </c>
      <c r="Q18" s="24" t="s">
        <v>49</v>
      </c>
      <c r="R18" s="24" t="s">
        <v>111</v>
      </c>
      <c r="S18" s="24" t="s">
        <v>44</v>
      </c>
      <c r="T18" s="24" t="s">
        <v>47</v>
      </c>
      <c r="U18" s="24" t="s">
        <v>112</v>
      </c>
      <c r="V18" s="25"/>
      <c r="W18" s="24" t="s">
        <v>49</v>
      </c>
      <c r="X18" s="24" t="s">
        <v>113</v>
      </c>
      <c r="Y18" s="24" t="s">
        <v>53</v>
      </c>
      <c r="Z18" s="24" t="s">
        <v>53</v>
      </c>
      <c r="AA18" s="24" t="s">
        <v>47</v>
      </c>
      <c r="AB18" s="24" t="s">
        <v>50</v>
      </c>
      <c r="AC18" s="25"/>
      <c r="AD18" s="24" t="s">
        <v>55</v>
      </c>
      <c r="AE18" s="24" t="s">
        <v>45</v>
      </c>
      <c r="AF18" s="26" t="s">
        <v>114</v>
      </c>
    </row>
    <row r="19" spans="1:32" ht="17.399999999999999" customHeight="1" x14ac:dyDescent="0.3">
      <c r="A19" s="23" t="s">
        <v>56</v>
      </c>
      <c r="B19" s="24" t="s">
        <v>115</v>
      </c>
      <c r="C19" s="35">
        <v>21</v>
      </c>
      <c r="D19" s="35">
        <v>23</v>
      </c>
      <c r="E19" s="24" t="s">
        <v>64</v>
      </c>
      <c r="F19" s="24" t="s">
        <v>63</v>
      </c>
      <c r="G19" s="24" t="s">
        <v>116</v>
      </c>
      <c r="H19" s="25"/>
      <c r="I19" s="24" t="s">
        <v>62</v>
      </c>
      <c r="J19" s="24" t="s">
        <v>60</v>
      </c>
      <c r="K19" s="24" t="s">
        <v>117</v>
      </c>
      <c r="L19" s="24" t="s">
        <v>72</v>
      </c>
      <c r="M19" s="24" t="s">
        <v>73</v>
      </c>
      <c r="N19" s="24" t="s">
        <v>74</v>
      </c>
      <c r="O19" s="25"/>
      <c r="P19" s="24" t="s">
        <v>73</v>
      </c>
      <c r="Q19" s="24" t="s">
        <v>64</v>
      </c>
      <c r="R19" s="24" t="s">
        <v>64</v>
      </c>
      <c r="S19" s="24" t="s">
        <v>118</v>
      </c>
      <c r="T19" s="24" t="s">
        <v>118</v>
      </c>
      <c r="U19" s="24" t="s">
        <v>69</v>
      </c>
      <c r="V19" s="25"/>
      <c r="W19" s="24" t="s">
        <v>72</v>
      </c>
      <c r="X19" s="24" t="s">
        <v>64</v>
      </c>
      <c r="Y19" s="24" t="s">
        <v>74</v>
      </c>
      <c r="Z19" s="24" t="s">
        <v>119</v>
      </c>
      <c r="AA19" s="24" t="s">
        <v>120</v>
      </c>
      <c r="AB19" s="24" t="s">
        <v>64</v>
      </c>
      <c r="AC19" s="25"/>
      <c r="AD19" s="24" t="s">
        <v>121</v>
      </c>
      <c r="AE19" s="24" t="s">
        <v>76</v>
      </c>
      <c r="AF19" s="26" t="s">
        <v>69</v>
      </c>
    </row>
    <row r="20" spans="1:32" ht="13.8" customHeight="1" x14ac:dyDescent="0.3">
      <c r="A20" s="23" t="s">
        <v>77</v>
      </c>
      <c r="B20" s="24"/>
      <c r="C20" s="36" t="s">
        <v>122</v>
      </c>
      <c r="D20" s="36" t="s">
        <v>123</v>
      </c>
      <c r="E20" s="24"/>
      <c r="F20" s="24"/>
      <c r="G20" s="24"/>
      <c r="H20" s="25"/>
      <c r="I20" s="24"/>
      <c r="J20" s="24"/>
      <c r="K20" s="24"/>
      <c r="L20" s="24"/>
      <c r="M20" s="24"/>
      <c r="N20" s="24"/>
      <c r="O20" s="25"/>
      <c r="P20" s="24"/>
      <c r="Q20" s="24"/>
      <c r="R20" s="24"/>
      <c r="S20" s="24"/>
      <c r="T20" s="24"/>
      <c r="U20" s="24"/>
      <c r="V20" s="25"/>
      <c r="W20" s="24"/>
      <c r="X20" s="24"/>
      <c r="Y20" s="24"/>
      <c r="Z20" s="24"/>
      <c r="AA20" s="36" t="s">
        <v>122</v>
      </c>
      <c r="AB20" s="24"/>
      <c r="AC20" s="25"/>
      <c r="AD20" s="36" t="s">
        <v>124</v>
      </c>
      <c r="AE20" s="24"/>
      <c r="AF20" s="26"/>
    </row>
    <row r="21" spans="1:32" x14ac:dyDescent="0.3">
      <c r="A21" s="23" t="s">
        <v>78</v>
      </c>
      <c r="B21" s="24"/>
      <c r="C21" s="37"/>
      <c r="D21" s="37"/>
      <c r="E21" s="24"/>
      <c r="F21" s="24"/>
      <c r="G21" s="24"/>
      <c r="H21" s="25"/>
      <c r="I21" s="24"/>
      <c r="J21" s="24"/>
      <c r="K21" s="24"/>
      <c r="L21" s="24"/>
      <c r="M21" s="24"/>
      <c r="N21" s="24"/>
      <c r="O21" s="25"/>
      <c r="P21" s="24"/>
      <c r="Q21" s="24"/>
      <c r="R21" s="24"/>
      <c r="S21" s="24"/>
      <c r="T21" s="24"/>
      <c r="U21" s="24"/>
      <c r="V21" s="25"/>
      <c r="W21" s="24"/>
      <c r="X21" s="24"/>
      <c r="Y21" s="24"/>
      <c r="Z21" s="24"/>
      <c r="AA21" s="37"/>
      <c r="AB21" s="24"/>
      <c r="AC21" s="25"/>
      <c r="AD21" s="37"/>
      <c r="AE21" s="24"/>
      <c r="AF21" s="26"/>
    </row>
    <row r="22" spans="1:32" x14ac:dyDescent="0.3">
      <c r="A22" s="23" t="s">
        <v>80</v>
      </c>
      <c r="B22" s="24" t="s">
        <v>89</v>
      </c>
      <c r="C22" s="37"/>
      <c r="D22" s="37"/>
      <c r="E22" s="24" t="s">
        <v>125</v>
      </c>
      <c r="F22" s="24" t="s">
        <v>126</v>
      </c>
      <c r="G22" s="24" t="s">
        <v>127</v>
      </c>
      <c r="H22" s="25" t="s">
        <v>85</v>
      </c>
      <c r="I22" s="24" t="s">
        <v>82</v>
      </c>
      <c r="J22" s="24" t="s">
        <v>89</v>
      </c>
      <c r="K22" s="24" t="s">
        <v>128</v>
      </c>
      <c r="L22" s="24" t="s">
        <v>129</v>
      </c>
      <c r="M22" s="24" t="s">
        <v>95</v>
      </c>
      <c r="N22" s="24" t="s">
        <v>88</v>
      </c>
      <c r="O22" s="25" t="s">
        <v>85</v>
      </c>
      <c r="P22" s="24" t="s">
        <v>130</v>
      </c>
      <c r="Q22" s="24" t="s">
        <v>131</v>
      </c>
      <c r="R22" s="24" t="s">
        <v>132</v>
      </c>
      <c r="S22" s="24" t="s">
        <v>130</v>
      </c>
      <c r="T22" s="24" t="s">
        <v>96</v>
      </c>
      <c r="U22" s="24" t="s">
        <v>84</v>
      </c>
      <c r="V22" s="25" t="s">
        <v>85</v>
      </c>
      <c r="W22" s="24" t="s">
        <v>133</v>
      </c>
      <c r="X22" s="24" t="s">
        <v>134</v>
      </c>
      <c r="Y22" s="24" t="s">
        <v>133</v>
      </c>
      <c r="Z22" s="24" t="s">
        <v>135</v>
      </c>
      <c r="AA22" s="37"/>
      <c r="AB22" s="24" t="s">
        <v>130</v>
      </c>
      <c r="AC22" s="25" t="s">
        <v>85</v>
      </c>
      <c r="AD22" s="37"/>
      <c r="AE22" s="24" t="s">
        <v>100</v>
      </c>
      <c r="AF22" s="26" t="s">
        <v>136</v>
      </c>
    </row>
    <row r="23" spans="1:32" x14ac:dyDescent="0.3">
      <c r="A23" s="23" t="s">
        <v>101</v>
      </c>
      <c r="B23" s="24"/>
      <c r="C23" s="24"/>
      <c r="D23" s="24"/>
      <c r="E23" s="24"/>
      <c r="F23" s="24"/>
      <c r="G23" s="24"/>
      <c r="H23" s="25"/>
      <c r="I23" s="24"/>
      <c r="J23" s="24"/>
      <c r="K23" s="24"/>
      <c r="L23" s="24"/>
      <c r="M23" s="24"/>
      <c r="N23" s="24">
        <f>0+17/60</f>
        <v>0.28333333333333333</v>
      </c>
      <c r="O23" s="25"/>
      <c r="P23" s="24"/>
      <c r="Q23" s="24"/>
      <c r="R23" s="24">
        <f>0+20/60</f>
        <v>0.33333333333333331</v>
      </c>
      <c r="S23" s="24"/>
      <c r="T23" s="24"/>
      <c r="U23" s="24"/>
      <c r="V23" s="25"/>
      <c r="W23" s="24"/>
      <c r="X23" s="24"/>
      <c r="Y23" s="24"/>
      <c r="Z23" s="24"/>
      <c r="AA23" s="24"/>
      <c r="AB23" s="24"/>
      <c r="AC23" s="25"/>
      <c r="AD23" s="24"/>
      <c r="AE23" s="24"/>
      <c r="AF23" s="26"/>
    </row>
    <row r="24" spans="1:32" x14ac:dyDescent="0.3">
      <c r="A24" s="23" t="s">
        <v>102</v>
      </c>
      <c r="B24" s="24"/>
      <c r="C24" s="24"/>
      <c r="D24" s="24"/>
      <c r="E24" s="24"/>
      <c r="F24" s="24"/>
      <c r="G24" s="24"/>
      <c r="H24" s="25"/>
      <c r="I24" s="24"/>
      <c r="J24" s="24"/>
      <c r="K24" s="24">
        <f>1+37/60</f>
        <v>1.6166666666666667</v>
      </c>
      <c r="L24" s="24"/>
      <c r="M24" s="24"/>
      <c r="N24" s="24"/>
      <c r="O24" s="25"/>
      <c r="P24" s="24"/>
      <c r="Q24" s="24"/>
      <c r="R24" s="24"/>
      <c r="S24" s="24"/>
      <c r="T24" s="24"/>
      <c r="U24" s="24"/>
      <c r="V24" s="25"/>
      <c r="W24" s="24"/>
      <c r="X24" s="24"/>
      <c r="Y24" s="24"/>
      <c r="Z24" s="24">
        <f>2+1/60</f>
        <v>2.0166666666666666</v>
      </c>
      <c r="AA24" s="24"/>
      <c r="AB24" s="24"/>
      <c r="AC24" s="25"/>
      <c r="AD24" s="24"/>
      <c r="AE24" s="24"/>
      <c r="AF24" s="26"/>
    </row>
    <row r="25" spans="1:32" x14ac:dyDescent="0.3">
      <c r="A25" s="23" t="s">
        <v>103</v>
      </c>
      <c r="B25" s="24">
        <f>2+51/60</f>
        <v>2.85</v>
      </c>
      <c r="C25" s="24">
        <f>5+15/60</f>
        <v>5.25</v>
      </c>
      <c r="D25" s="24">
        <f>9+30/60</f>
        <v>9.5</v>
      </c>
      <c r="E25" s="24"/>
      <c r="F25" s="24"/>
      <c r="G25" s="24"/>
      <c r="H25" s="25"/>
      <c r="I25" s="24"/>
      <c r="J25" s="24"/>
      <c r="K25" s="24"/>
      <c r="L25" s="24"/>
      <c r="M25" s="24"/>
      <c r="N25" s="24"/>
      <c r="O25" s="25"/>
      <c r="P25" s="24"/>
      <c r="Q25" s="24"/>
      <c r="R25" s="24"/>
      <c r="S25" s="24"/>
      <c r="T25" s="24"/>
      <c r="U25" s="24"/>
      <c r="V25" s="25"/>
      <c r="W25" s="24"/>
      <c r="X25" s="24"/>
      <c r="Y25" s="24"/>
      <c r="Z25" s="24"/>
      <c r="AA25" s="24">
        <f>3+8/60</f>
        <v>3.1333333333333333</v>
      </c>
      <c r="AB25" s="24"/>
      <c r="AC25" s="25"/>
      <c r="AD25" s="24">
        <f>2+23/60</f>
        <v>2.3833333333333333</v>
      </c>
      <c r="AE25" s="24"/>
      <c r="AF25" s="26"/>
    </row>
    <row r="26" spans="1:32" ht="14.4" thickBot="1" x14ac:dyDescent="0.35">
      <c r="A26" s="31" t="s">
        <v>104</v>
      </c>
      <c r="B26" s="32" t="s">
        <v>105</v>
      </c>
      <c r="C26" s="32" t="s">
        <v>105</v>
      </c>
      <c r="D26" s="32" t="s">
        <v>105</v>
      </c>
      <c r="E26" s="32" t="s">
        <v>105</v>
      </c>
      <c r="F26" s="32" t="s">
        <v>105</v>
      </c>
      <c r="G26" s="32" t="s">
        <v>105</v>
      </c>
      <c r="H26" s="33" t="s">
        <v>105</v>
      </c>
      <c r="I26" s="32" t="s">
        <v>105</v>
      </c>
      <c r="J26" s="32" t="s">
        <v>105</v>
      </c>
      <c r="K26" s="32" t="s">
        <v>105</v>
      </c>
      <c r="L26" s="32" t="s">
        <v>105</v>
      </c>
      <c r="M26" s="32" t="s">
        <v>105</v>
      </c>
      <c r="N26" s="32" t="s">
        <v>105</v>
      </c>
      <c r="O26" s="33" t="s">
        <v>105</v>
      </c>
      <c r="P26" s="32" t="s">
        <v>105</v>
      </c>
      <c r="Q26" s="32" t="s">
        <v>105</v>
      </c>
      <c r="R26" s="32" t="s">
        <v>105</v>
      </c>
      <c r="S26" s="32" t="s">
        <v>105</v>
      </c>
      <c r="T26" s="32" t="s">
        <v>105</v>
      </c>
      <c r="U26" s="32" t="s">
        <v>105</v>
      </c>
      <c r="V26" s="33" t="s">
        <v>105</v>
      </c>
      <c r="W26" s="32" t="s">
        <v>105</v>
      </c>
      <c r="X26" s="32" t="s">
        <v>105</v>
      </c>
      <c r="Y26" s="32" t="s">
        <v>105</v>
      </c>
      <c r="Z26" s="32" t="s">
        <v>105</v>
      </c>
      <c r="AA26" s="32" t="s">
        <v>105</v>
      </c>
      <c r="AB26" s="32" t="s">
        <v>105</v>
      </c>
      <c r="AC26" s="33" t="s">
        <v>105</v>
      </c>
      <c r="AD26" s="32" t="s">
        <v>105</v>
      </c>
      <c r="AE26" s="32" t="s">
        <v>105</v>
      </c>
      <c r="AF26" s="34" t="s">
        <v>105</v>
      </c>
    </row>
    <row r="27" spans="1:32" ht="19.8" customHeight="1" thickBot="1" x14ac:dyDescent="0.35">
      <c r="A27" s="16" t="s">
        <v>35</v>
      </c>
      <c r="B27" s="16"/>
      <c r="C27" s="17" t="s">
        <v>137</v>
      </c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9"/>
      <c r="Y27" s="19"/>
      <c r="Z27" s="19"/>
      <c r="AA27" s="19"/>
      <c r="AB27" s="19"/>
      <c r="AC27" s="20"/>
      <c r="AD27" s="21"/>
      <c r="AE27" s="21"/>
      <c r="AF27" s="21"/>
    </row>
    <row r="28" spans="1:32" ht="14.4" customHeight="1" x14ac:dyDescent="0.3">
      <c r="A28" s="23" t="s">
        <v>37</v>
      </c>
      <c r="B28" s="24" t="s">
        <v>38</v>
      </c>
      <c r="C28" s="24" t="s">
        <v>38</v>
      </c>
      <c r="D28" s="24" t="s">
        <v>38</v>
      </c>
      <c r="E28" s="24" t="s">
        <v>38</v>
      </c>
      <c r="F28" s="24" t="s">
        <v>38</v>
      </c>
      <c r="G28" s="24" t="s">
        <v>38</v>
      </c>
      <c r="H28" s="25" t="s">
        <v>40</v>
      </c>
      <c r="I28" s="24" t="s">
        <v>38</v>
      </c>
      <c r="J28" s="24" t="s">
        <v>38</v>
      </c>
      <c r="K28" s="24" t="s">
        <v>38</v>
      </c>
      <c r="L28" s="24" t="s">
        <v>38</v>
      </c>
      <c r="M28" s="24" t="s">
        <v>38</v>
      </c>
      <c r="N28" s="24" t="s">
        <v>38</v>
      </c>
      <c r="O28" s="25" t="s">
        <v>40</v>
      </c>
      <c r="P28" s="24" t="s">
        <v>38</v>
      </c>
      <c r="Q28" s="24" t="s">
        <v>38</v>
      </c>
      <c r="R28" s="24" t="s">
        <v>38</v>
      </c>
      <c r="S28" s="24" t="s">
        <v>38</v>
      </c>
      <c r="T28" s="24" t="s">
        <v>38</v>
      </c>
      <c r="U28" s="24" t="s">
        <v>38</v>
      </c>
      <c r="V28" s="25" t="s">
        <v>40</v>
      </c>
      <c r="W28" s="24" t="s">
        <v>38</v>
      </c>
      <c r="X28" s="24" t="s">
        <v>38</v>
      </c>
      <c r="Y28" s="24" t="s">
        <v>38</v>
      </c>
      <c r="Z28" s="24" t="s">
        <v>38</v>
      </c>
      <c r="AA28" s="24" t="s">
        <v>39</v>
      </c>
      <c r="AB28" s="24" t="s">
        <v>39</v>
      </c>
      <c r="AC28" s="25" t="s">
        <v>40</v>
      </c>
      <c r="AD28" s="24" t="s">
        <v>39</v>
      </c>
      <c r="AE28" s="24" t="s">
        <v>38</v>
      </c>
      <c r="AF28" s="26" t="s">
        <v>38</v>
      </c>
    </row>
    <row r="29" spans="1:32" ht="13.8" customHeight="1" x14ac:dyDescent="0.3">
      <c r="A29" s="23" t="s">
        <v>41</v>
      </c>
      <c r="B29" s="24" t="s">
        <v>113</v>
      </c>
      <c r="C29" s="24" t="s">
        <v>138</v>
      </c>
      <c r="D29" s="24" t="s">
        <v>139</v>
      </c>
      <c r="E29" s="24" t="s">
        <v>108</v>
      </c>
      <c r="F29" s="24" t="s">
        <v>50</v>
      </c>
      <c r="G29" s="24" t="s">
        <v>50</v>
      </c>
      <c r="H29" s="25"/>
      <c r="I29" s="24" t="s">
        <v>110</v>
      </c>
      <c r="J29" s="24" t="s">
        <v>44</v>
      </c>
      <c r="K29" s="24" t="s">
        <v>44</v>
      </c>
      <c r="L29" s="24" t="s">
        <v>49</v>
      </c>
      <c r="M29" s="24" t="s">
        <v>140</v>
      </c>
      <c r="N29" s="24" t="s">
        <v>51</v>
      </c>
      <c r="O29" s="25"/>
      <c r="P29" s="24" t="s">
        <v>113</v>
      </c>
      <c r="Q29" s="24" t="s">
        <v>49</v>
      </c>
      <c r="R29" s="24" t="s">
        <v>114</v>
      </c>
      <c r="S29" s="24" t="s">
        <v>44</v>
      </c>
      <c r="T29" s="24" t="s">
        <v>140</v>
      </c>
      <c r="U29" s="24" t="s">
        <v>44</v>
      </c>
      <c r="V29" s="25"/>
      <c r="W29" s="24" t="s">
        <v>138</v>
      </c>
      <c r="X29" s="24" t="s">
        <v>108</v>
      </c>
      <c r="Y29" s="24" t="s">
        <v>43</v>
      </c>
      <c r="Z29" s="24" t="s">
        <v>47</v>
      </c>
      <c r="AA29" s="24" t="s">
        <v>44</v>
      </c>
      <c r="AB29" s="24"/>
      <c r="AC29" s="25"/>
      <c r="AD29" s="24"/>
      <c r="AE29" s="24" t="s">
        <v>52</v>
      </c>
      <c r="AF29" s="26" t="s">
        <v>54</v>
      </c>
    </row>
    <row r="30" spans="1:32" ht="13.8" customHeight="1" x14ac:dyDescent="0.3">
      <c r="A30" s="23" t="s">
        <v>56</v>
      </c>
      <c r="B30" s="24" t="s">
        <v>116</v>
      </c>
      <c r="C30" s="24" t="s">
        <v>138</v>
      </c>
      <c r="D30" s="24" t="s">
        <v>61</v>
      </c>
      <c r="E30" s="24" t="s">
        <v>68</v>
      </c>
      <c r="F30" s="24" t="s">
        <v>50</v>
      </c>
      <c r="G30" s="24" t="s">
        <v>50</v>
      </c>
      <c r="H30" s="25"/>
      <c r="I30" s="24" t="s">
        <v>116</v>
      </c>
      <c r="J30" s="24" t="s">
        <v>44</v>
      </c>
      <c r="K30" s="24" t="s">
        <v>141</v>
      </c>
      <c r="L30" s="24" t="s">
        <v>49</v>
      </c>
      <c r="M30" s="24" t="s">
        <v>60</v>
      </c>
      <c r="N30" s="24" t="s">
        <v>51</v>
      </c>
      <c r="O30" s="25"/>
      <c r="P30" s="24" t="s">
        <v>63</v>
      </c>
      <c r="Q30" s="24" t="s">
        <v>116</v>
      </c>
      <c r="R30" s="24" t="s">
        <v>60</v>
      </c>
      <c r="S30" s="24" t="s">
        <v>68</v>
      </c>
      <c r="T30" s="24" t="s">
        <v>72</v>
      </c>
      <c r="U30" s="24" t="s">
        <v>116</v>
      </c>
      <c r="V30" s="25"/>
      <c r="W30" s="24" t="s">
        <v>114</v>
      </c>
      <c r="X30" s="24" t="s">
        <v>108</v>
      </c>
      <c r="Y30" s="24" t="s">
        <v>72</v>
      </c>
      <c r="Z30" s="24" t="s">
        <v>50</v>
      </c>
      <c r="AA30" s="38"/>
      <c r="AB30" s="27" t="s">
        <v>59</v>
      </c>
      <c r="AC30" s="25"/>
      <c r="AD30" s="39" t="s">
        <v>142</v>
      </c>
      <c r="AE30" s="24" t="s">
        <v>52</v>
      </c>
      <c r="AF30" s="26" t="s">
        <v>66</v>
      </c>
    </row>
    <row r="31" spans="1:32" ht="19.2" customHeight="1" x14ac:dyDescent="0.3">
      <c r="A31" s="23" t="s">
        <v>77</v>
      </c>
      <c r="B31" s="24" t="s">
        <v>116</v>
      </c>
      <c r="C31" s="24" t="s">
        <v>143</v>
      </c>
      <c r="D31" s="24" t="s">
        <v>61</v>
      </c>
      <c r="E31" s="24" t="s">
        <v>68</v>
      </c>
      <c r="F31" s="24" t="s">
        <v>66</v>
      </c>
      <c r="G31" s="24" t="s">
        <v>62</v>
      </c>
      <c r="H31" s="25"/>
      <c r="I31" s="24"/>
      <c r="J31" s="24" t="s">
        <v>144</v>
      </c>
      <c r="K31" s="24"/>
      <c r="L31" s="24" t="s">
        <v>145</v>
      </c>
      <c r="M31" s="24"/>
      <c r="N31" s="24" t="s">
        <v>73</v>
      </c>
      <c r="O31" s="25"/>
      <c r="P31" s="24" t="s">
        <v>63</v>
      </c>
      <c r="Q31" s="24"/>
      <c r="R31" s="24"/>
      <c r="S31" s="24"/>
      <c r="T31" s="24"/>
      <c r="U31" s="24"/>
      <c r="V31" s="25"/>
      <c r="W31" s="24" t="s">
        <v>76</v>
      </c>
      <c r="X31" s="24" t="s">
        <v>118</v>
      </c>
      <c r="Y31" s="24"/>
      <c r="Z31" s="24" t="s">
        <v>116</v>
      </c>
      <c r="AA31" s="24"/>
      <c r="AB31" s="28"/>
      <c r="AC31" s="25"/>
      <c r="AD31" s="40"/>
      <c r="AE31" s="24" t="s">
        <v>146</v>
      </c>
      <c r="AF31" s="26"/>
    </row>
    <row r="32" spans="1:32" ht="19.2" customHeight="1" x14ac:dyDescent="0.3">
      <c r="A32" s="23" t="s">
        <v>78</v>
      </c>
      <c r="B32" s="24"/>
      <c r="C32" s="24"/>
      <c r="D32" s="24"/>
      <c r="E32" s="24"/>
      <c r="F32" s="24"/>
      <c r="G32" s="24"/>
      <c r="H32" s="25"/>
      <c r="I32" s="24"/>
      <c r="J32" s="24"/>
      <c r="K32" s="24"/>
      <c r="L32" s="24" t="s">
        <v>145</v>
      </c>
      <c r="M32" s="24"/>
      <c r="N32" s="24" t="s">
        <v>73</v>
      </c>
      <c r="O32" s="25"/>
      <c r="P32" s="24"/>
      <c r="Q32" s="24"/>
      <c r="R32" s="24"/>
      <c r="S32" s="24"/>
      <c r="T32" s="24"/>
      <c r="U32" s="24"/>
      <c r="V32" s="25"/>
      <c r="W32" s="24"/>
      <c r="X32" s="24"/>
      <c r="Y32" s="24"/>
      <c r="Z32" s="24"/>
      <c r="AA32" s="24"/>
      <c r="AB32" s="28"/>
      <c r="AC32" s="25"/>
      <c r="AD32" s="40"/>
      <c r="AE32" s="24"/>
      <c r="AF32" s="26"/>
    </row>
    <row r="33" spans="1:32" x14ac:dyDescent="0.3">
      <c r="A33" s="23" t="s">
        <v>80</v>
      </c>
      <c r="B33" s="24" t="s">
        <v>130</v>
      </c>
      <c r="C33" s="24" t="s">
        <v>147</v>
      </c>
      <c r="D33" s="24" t="s">
        <v>148</v>
      </c>
      <c r="E33" s="24" t="s">
        <v>133</v>
      </c>
      <c r="F33" s="24" t="s">
        <v>127</v>
      </c>
      <c r="G33" s="24" t="s">
        <v>81</v>
      </c>
      <c r="H33" s="25" t="s">
        <v>85</v>
      </c>
      <c r="I33" s="24" t="s">
        <v>125</v>
      </c>
      <c r="J33" s="24" t="s">
        <v>95</v>
      </c>
      <c r="K33" s="24" t="s">
        <v>149</v>
      </c>
      <c r="L33" s="24" t="s">
        <v>131</v>
      </c>
      <c r="M33" s="24" t="s">
        <v>95</v>
      </c>
      <c r="N33" s="24" t="s">
        <v>130</v>
      </c>
      <c r="O33" s="25" t="s">
        <v>85</v>
      </c>
      <c r="P33" s="24" t="s">
        <v>90</v>
      </c>
      <c r="Q33" s="24" t="s">
        <v>150</v>
      </c>
      <c r="R33" s="24" t="s">
        <v>125</v>
      </c>
      <c r="S33" s="24" t="s">
        <v>98</v>
      </c>
      <c r="T33" s="24" t="s">
        <v>130</v>
      </c>
      <c r="U33" s="24" t="s">
        <v>133</v>
      </c>
      <c r="V33" s="25" t="s">
        <v>85</v>
      </c>
      <c r="W33" s="24" t="s">
        <v>89</v>
      </c>
      <c r="X33" s="24" t="s">
        <v>151</v>
      </c>
      <c r="Y33" s="24" t="s">
        <v>84</v>
      </c>
      <c r="Z33" s="24" t="s">
        <v>84</v>
      </c>
      <c r="AA33" s="24" t="s">
        <v>85</v>
      </c>
      <c r="AB33" s="28"/>
      <c r="AC33" s="25" t="s">
        <v>85</v>
      </c>
      <c r="AD33" s="40"/>
      <c r="AE33" s="24" t="s">
        <v>152</v>
      </c>
      <c r="AF33" s="26" t="s">
        <v>153</v>
      </c>
    </row>
    <row r="34" spans="1:32" x14ac:dyDescent="0.3">
      <c r="A34" s="23" t="s">
        <v>101</v>
      </c>
      <c r="B34" s="24"/>
      <c r="C34" s="24"/>
      <c r="D34" s="24" t="s">
        <v>154</v>
      </c>
      <c r="E34" s="24"/>
      <c r="F34" s="24"/>
      <c r="G34" s="24"/>
      <c r="H34" s="25"/>
      <c r="I34" s="24">
        <f>0+17/60</f>
        <v>0.28333333333333333</v>
      </c>
      <c r="J34" s="24"/>
      <c r="K34" s="24"/>
      <c r="L34" s="24"/>
      <c r="M34" s="24"/>
      <c r="N34" s="24"/>
      <c r="O34" s="25"/>
      <c r="P34" s="24"/>
      <c r="Q34" s="24"/>
      <c r="R34" s="24"/>
      <c r="S34" s="24"/>
      <c r="T34" s="24"/>
      <c r="U34" s="24"/>
      <c r="V34" s="25"/>
      <c r="W34" s="24"/>
      <c r="X34" s="24"/>
      <c r="Y34" s="24"/>
      <c r="Z34" s="24"/>
      <c r="AA34" s="24"/>
      <c r="AB34" s="28"/>
      <c r="AC34" s="25"/>
      <c r="AD34" s="40"/>
      <c r="AE34" s="24"/>
      <c r="AF34" s="26"/>
    </row>
    <row r="35" spans="1:32" x14ac:dyDescent="0.3">
      <c r="A35" s="23" t="s">
        <v>102</v>
      </c>
      <c r="B35" s="24"/>
      <c r="C35" s="24"/>
      <c r="D35" s="24"/>
      <c r="E35" s="24"/>
      <c r="F35" s="24"/>
      <c r="G35" s="24"/>
      <c r="H35" s="25"/>
      <c r="I35" s="24"/>
      <c r="J35" s="24"/>
      <c r="K35" s="24">
        <f>3+59/60</f>
        <v>3.9833333333333334</v>
      </c>
      <c r="L35" s="24"/>
      <c r="M35" s="24"/>
      <c r="N35" s="24"/>
      <c r="O35" s="25"/>
      <c r="P35" s="24"/>
      <c r="Q35" s="24"/>
      <c r="R35" s="24"/>
      <c r="S35" s="24"/>
      <c r="T35" s="24"/>
      <c r="U35" s="24"/>
      <c r="V35" s="25"/>
      <c r="W35" s="24"/>
      <c r="X35" s="24"/>
      <c r="Y35" s="24"/>
      <c r="Z35" s="24"/>
      <c r="AA35" s="24"/>
      <c r="AB35" s="29"/>
      <c r="AC35" s="25"/>
      <c r="AD35" s="41"/>
      <c r="AE35" s="24"/>
      <c r="AF35" s="26"/>
    </row>
    <row r="36" spans="1:32" ht="19.2" customHeight="1" x14ac:dyDescent="0.3">
      <c r="A36" s="23" t="s">
        <v>103</v>
      </c>
      <c r="B36" s="24"/>
      <c r="C36" s="24">
        <f>1+39/60</f>
        <v>1.65</v>
      </c>
      <c r="D36" s="24" t="s">
        <v>155</v>
      </c>
      <c r="E36" s="24"/>
      <c r="F36" s="24"/>
      <c r="G36" s="24"/>
      <c r="H36" s="25"/>
      <c r="I36" s="24"/>
      <c r="J36" s="24">
        <f>1+58/60</f>
        <v>1.9666666666666668</v>
      </c>
      <c r="K36" s="24"/>
      <c r="L36" s="24">
        <f>2+4/60</f>
        <v>2.0666666666666669</v>
      </c>
      <c r="M36" s="24"/>
      <c r="N36" s="24"/>
      <c r="O36" s="25"/>
      <c r="P36" s="24"/>
      <c r="Q36" s="24"/>
      <c r="R36" s="24"/>
      <c r="S36" s="24"/>
      <c r="T36" s="24"/>
      <c r="U36" s="24"/>
      <c r="V36" s="25"/>
      <c r="W36" s="24"/>
      <c r="X36" s="24"/>
      <c r="Y36" s="24"/>
      <c r="Z36" s="24"/>
      <c r="AA36" s="24"/>
      <c r="AB36" s="24"/>
      <c r="AC36" s="25"/>
      <c r="AD36" s="24"/>
      <c r="AE36" s="24">
        <f>3+12/60</f>
        <v>3.2</v>
      </c>
      <c r="AF36" s="26"/>
    </row>
    <row r="37" spans="1:32" ht="14.4" thickBot="1" x14ac:dyDescent="0.35">
      <c r="A37" s="31" t="s">
        <v>104</v>
      </c>
      <c r="B37" s="32" t="s">
        <v>105</v>
      </c>
      <c r="C37" s="32" t="s">
        <v>105</v>
      </c>
      <c r="D37" s="32" t="s">
        <v>105</v>
      </c>
      <c r="E37" s="32" t="s">
        <v>105</v>
      </c>
      <c r="F37" s="32" t="s">
        <v>105</v>
      </c>
      <c r="G37" s="32" t="s">
        <v>105</v>
      </c>
      <c r="H37" s="33" t="s">
        <v>105</v>
      </c>
      <c r="I37" s="32" t="s">
        <v>105</v>
      </c>
      <c r="J37" s="32" t="s">
        <v>105</v>
      </c>
      <c r="K37" s="32" t="s">
        <v>105</v>
      </c>
      <c r="L37" s="32" t="s">
        <v>105</v>
      </c>
      <c r="M37" s="32" t="s">
        <v>105</v>
      </c>
      <c r="N37" s="32" t="s">
        <v>105</v>
      </c>
      <c r="O37" s="33" t="s">
        <v>105</v>
      </c>
      <c r="P37" s="32" t="s">
        <v>105</v>
      </c>
      <c r="Q37" s="32" t="s">
        <v>105</v>
      </c>
      <c r="R37" s="32" t="s">
        <v>105</v>
      </c>
      <c r="S37" s="32" t="s">
        <v>105</v>
      </c>
      <c r="T37" s="32" t="s">
        <v>105</v>
      </c>
      <c r="U37" s="32" t="s">
        <v>105</v>
      </c>
      <c r="V37" s="33" t="s">
        <v>105</v>
      </c>
      <c r="W37" s="32" t="s">
        <v>105</v>
      </c>
      <c r="X37" s="32" t="s">
        <v>105</v>
      </c>
      <c r="Y37" s="32" t="s">
        <v>105</v>
      </c>
      <c r="Z37" s="32" t="s">
        <v>105</v>
      </c>
      <c r="AA37" s="32" t="s">
        <v>105</v>
      </c>
      <c r="AB37" s="32" t="s">
        <v>105</v>
      </c>
      <c r="AC37" s="33" t="s">
        <v>105</v>
      </c>
      <c r="AD37" s="32" t="s">
        <v>105</v>
      </c>
      <c r="AE37" s="32" t="s">
        <v>105</v>
      </c>
      <c r="AF37" s="34" t="s">
        <v>105</v>
      </c>
    </row>
    <row r="38" spans="1:32" ht="27" customHeight="1" thickBot="1" x14ac:dyDescent="0.35">
      <c r="A38" s="16" t="s">
        <v>35</v>
      </c>
      <c r="B38" s="16"/>
      <c r="C38" s="17" t="s">
        <v>156</v>
      </c>
      <c r="D38" s="17"/>
      <c r="E38" s="17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9"/>
      <c r="Y38" s="19"/>
      <c r="Z38" s="19"/>
      <c r="AA38" s="19"/>
      <c r="AB38" s="19"/>
      <c r="AC38" s="20"/>
      <c r="AD38" s="21"/>
      <c r="AE38" s="21"/>
      <c r="AF38" s="21"/>
    </row>
    <row r="39" spans="1:32" ht="14.4" customHeight="1" x14ac:dyDescent="0.3">
      <c r="A39" s="23" t="s">
        <v>37</v>
      </c>
      <c r="B39" s="24" t="s">
        <v>38</v>
      </c>
      <c r="C39" s="24" t="s">
        <v>38</v>
      </c>
      <c r="D39" s="24" t="s">
        <v>39</v>
      </c>
      <c r="E39" s="24" t="s">
        <v>38</v>
      </c>
      <c r="F39" s="24" t="s">
        <v>38</v>
      </c>
      <c r="G39" s="24" t="s">
        <v>38</v>
      </c>
      <c r="H39" s="25" t="s">
        <v>40</v>
      </c>
      <c r="I39" s="24" t="s">
        <v>38</v>
      </c>
      <c r="J39" s="24" t="s">
        <v>38</v>
      </c>
      <c r="K39" s="24" t="s">
        <v>38</v>
      </c>
      <c r="L39" s="24" t="s">
        <v>38</v>
      </c>
      <c r="M39" s="24" t="s">
        <v>38</v>
      </c>
      <c r="N39" s="24" t="s">
        <v>38</v>
      </c>
      <c r="O39" s="25" t="s">
        <v>40</v>
      </c>
      <c r="P39" s="24" t="s">
        <v>38</v>
      </c>
      <c r="Q39" s="24" t="s">
        <v>38</v>
      </c>
      <c r="R39" s="24" t="s">
        <v>39</v>
      </c>
      <c r="S39" s="24" t="s">
        <v>38</v>
      </c>
      <c r="T39" s="24" t="s">
        <v>38</v>
      </c>
      <c r="U39" s="24" t="s">
        <v>38</v>
      </c>
      <c r="V39" s="25" t="s">
        <v>40</v>
      </c>
      <c r="W39" s="24" t="s">
        <v>38</v>
      </c>
      <c r="X39" s="24" t="s">
        <v>38</v>
      </c>
      <c r="Y39" s="24" t="s">
        <v>38</v>
      </c>
      <c r="Z39" s="24" t="s">
        <v>38</v>
      </c>
      <c r="AA39" s="24" t="s">
        <v>38</v>
      </c>
      <c r="AB39" s="24" t="s">
        <v>38</v>
      </c>
      <c r="AC39" s="25" t="s">
        <v>157</v>
      </c>
      <c r="AD39" s="24" t="s">
        <v>38</v>
      </c>
      <c r="AE39" s="24" t="s">
        <v>39</v>
      </c>
      <c r="AF39" s="26" t="s">
        <v>39</v>
      </c>
    </row>
    <row r="40" spans="1:32" ht="13.8" customHeight="1" x14ac:dyDescent="0.3">
      <c r="A40" s="23" t="s">
        <v>41</v>
      </c>
      <c r="B40" s="24" t="s">
        <v>49</v>
      </c>
      <c r="C40" s="24" t="s">
        <v>50</v>
      </c>
      <c r="D40" s="38" t="s">
        <v>158</v>
      </c>
      <c r="E40" s="24" t="s">
        <v>159</v>
      </c>
      <c r="F40" s="24" t="s">
        <v>138</v>
      </c>
      <c r="G40" s="24" t="s">
        <v>50</v>
      </c>
      <c r="H40" s="25"/>
      <c r="I40" s="24" t="s">
        <v>50</v>
      </c>
      <c r="J40" s="24" t="s">
        <v>47</v>
      </c>
      <c r="K40" s="24" t="s">
        <v>50</v>
      </c>
      <c r="L40" s="24" t="s">
        <v>138</v>
      </c>
      <c r="M40" s="24" t="s">
        <v>55</v>
      </c>
      <c r="N40" s="24" t="s">
        <v>49</v>
      </c>
      <c r="O40" s="25"/>
      <c r="P40" s="24" t="s">
        <v>50</v>
      </c>
      <c r="Q40" s="24" t="s">
        <v>44</v>
      </c>
      <c r="R40" s="24"/>
      <c r="S40" s="24" t="s">
        <v>140</v>
      </c>
      <c r="T40" s="24" t="s">
        <v>48</v>
      </c>
      <c r="U40" s="24" t="s">
        <v>51</v>
      </c>
      <c r="V40" s="25"/>
      <c r="W40" s="24" t="s">
        <v>108</v>
      </c>
      <c r="X40" s="24" t="s">
        <v>160</v>
      </c>
      <c r="Y40" s="24" t="s">
        <v>161</v>
      </c>
      <c r="Z40" s="24" t="s">
        <v>162</v>
      </c>
      <c r="AA40" s="24" t="s">
        <v>114</v>
      </c>
      <c r="AB40" s="24" t="s">
        <v>162</v>
      </c>
      <c r="AC40" s="25" t="s">
        <v>52</v>
      </c>
      <c r="AD40" s="24" t="s">
        <v>163</v>
      </c>
      <c r="AE40" s="24"/>
      <c r="AF40" s="26"/>
    </row>
    <row r="41" spans="1:32" ht="13.8" customHeight="1" x14ac:dyDescent="0.3">
      <c r="A41" s="23" t="s">
        <v>56</v>
      </c>
      <c r="B41" s="24" t="s">
        <v>79</v>
      </c>
      <c r="C41" s="24" t="s">
        <v>118</v>
      </c>
      <c r="D41" s="38" t="s">
        <v>164</v>
      </c>
      <c r="E41" s="24" t="s">
        <v>159</v>
      </c>
      <c r="F41" s="24" t="s">
        <v>165</v>
      </c>
      <c r="G41" s="24" t="s">
        <v>166</v>
      </c>
      <c r="H41" s="25"/>
      <c r="I41" s="24" t="s">
        <v>62</v>
      </c>
      <c r="J41" s="24" t="s">
        <v>167</v>
      </c>
      <c r="K41" s="24" t="s">
        <v>168</v>
      </c>
      <c r="L41" s="24" t="s">
        <v>169</v>
      </c>
      <c r="M41" s="24" t="s">
        <v>60</v>
      </c>
      <c r="N41" s="24" t="s">
        <v>170</v>
      </c>
      <c r="O41" s="25"/>
      <c r="P41" s="24" t="s">
        <v>171</v>
      </c>
      <c r="Q41" s="24" t="s">
        <v>172</v>
      </c>
      <c r="R41" s="27" t="s">
        <v>59</v>
      </c>
      <c r="S41" s="24" t="s">
        <v>173</v>
      </c>
      <c r="T41" s="24" t="s">
        <v>72</v>
      </c>
      <c r="U41" s="24" t="s">
        <v>174</v>
      </c>
      <c r="V41" s="25"/>
      <c r="W41" s="24" t="s">
        <v>175</v>
      </c>
      <c r="X41" s="24" t="s">
        <v>176</v>
      </c>
      <c r="Y41" s="24" t="s">
        <v>62</v>
      </c>
      <c r="Z41" s="24" t="s">
        <v>116</v>
      </c>
      <c r="AA41" s="24" t="s">
        <v>120</v>
      </c>
      <c r="AB41" s="24" t="s">
        <v>177</v>
      </c>
      <c r="AC41" s="25" t="s">
        <v>178</v>
      </c>
      <c r="AD41" s="24" t="s">
        <v>62</v>
      </c>
      <c r="AE41" s="39" t="s">
        <v>142</v>
      </c>
      <c r="AF41" s="39" t="s">
        <v>142</v>
      </c>
    </row>
    <row r="42" spans="1:32" ht="13.8" customHeight="1" x14ac:dyDescent="0.3">
      <c r="A42" s="23" t="s">
        <v>77</v>
      </c>
      <c r="B42" s="24"/>
      <c r="C42" s="24"/>
      <c r="D42" s="36" t="s">
        <v>123</v>
      </c>
      <c r="E42" s="24" t="s">
        <v>60</v>
      </c>
      <c r="F42" s="24" t="s">
        <v>165</v>
      </c>
      <c r="G42" s="36" t="s">
        <v>124</v>
      </c>
      <c r="H42" s="25"/>
      <c r="I42" s="24"/>
      <c r="J42" s="36" t="s">
        <v>124</v>
      </c>
      <c r="K42" s="36" t="s">
        <v>124</v>
      </c>
      <c r="L42" s="24"/>
      <c r="M42" s="24" t="s">
        <v>60</v>
      </c>
      <c r="N42" s="36" t="s">
        <v>124</v>
      </c>
      <c r="O42" s="25"/>
      <c r="P42" s="24" t="s">
        <v>179</v>
      </c>
      <c r="Q42" s="24"/>
      <c r="R42" s="28"/>
      <c r="S42" s="24"/>
      <c r="T42" s="24"/>
      <c r="U42" s="36" t="s">
        <v>122</v>
      </c>
      <c r="V42" s="25"/>
      <c r="W42" s="24"/>
      <c r="X42" s="24" t="s">
        <v>180</v>
      </c>
      <c r="Y42" s="24"/>
      <c r="Z42" s="24"/>
      <c r="AA42" s="36" t="s">
        <v>124</v>
      </c>
      <c r="AB42" s="24"/>
      <c r="AC42" s="36" t="s">
        <v>124</v>
      </c>
      <c r="AD42" s="24"/>
      <c r="AE42" s="40"/>
      <c r="AF42" s="40"/>
    </row>
    <row r="43" spans="1:32" ht="13.8" customHeight="1" x14ac:dyDescent="0.3">
      <c r="A43" s="23" t="s">
        <v>78</v>
      </c>
      <c r="B43" s="24"/>
      <c r="C43" s="4"/>
      <c r="D43" s="37"/>
      <c r="E43" s="24"/>
      <c r="F43" s="24"/>
      <c r="G43" s="37"/>
      <c r="H43" s="25"/>
      <c r="I43" s="24"/>
      <c r="J43" s="37"/>
      <c r="K43" s="37"/>
      <c r="L43" s="24"/>
      <c r="M43" s="24"/>
      <c r="N43" s="37"/>
      <c r="O43" s="25"/>
      <c r="P43" s="24" t="s">
        <v>179</v>
      </c>
      <c r="Q43" s="24"/>
      <c r="R43" s="28"/>
      <c r="S43" s="24"/>
      <c r="T43" s="24"/>
      <c r="U43" s="37"/>
      <c r="V43" s="25"/>
      <c r="W43" s="24"/>
      <c r="X43" s="24" t="s">
        <v>60</v>
      </c>
      <c r="Y43" s="24"/>
      <c r="Z43" s="24"/>
      <c r="AA43" s="37"/>
      <c r="AB43" s="24"/>
      <c r="AC43" s="37"/>
      <c r="AD43" s="24"/>
      <c r="AE43" s="40"/>
      <c r="AF43" s="40"/>
    </row>
    <row r="44" spans="1:32" x14ac:dyDescent="0.3">
      <c r="A44" s="23" t="s">
        <v>80</v>
      </c>
      <c r="B44" s="24" t="s">
        <v>92</v>
      </c>
      <c r="C44" s="24" t="s">
        <v>130</v>
      </c>
      <c r="D44" s="37"/>
      <c r="E44" s="24" t="s">
        <v>181</v>
      </c>
      <c r="F44" s="24" t="s">
        <v>98</v>
      </c>
      <c r="G44" s="37"/>
      <c r="H44" s="25" t="s">
        <v>85</v>
      </c>
      <c r="I44" s="24" t="s">
        <v>81</v>
      </c>
      <c r="J44" s="37"/>
      <c r="K44" s="37"/>
      <c r="L44" s="24" t="s">
        <v>147</v>
      </c>
      <c r="M44" s="24" t="s">
        <v>147</v>
      </c>
      <c r="N44" s="37"/>
      <c r="O44" s="25" t="s">
        <v>85</v>
      </c>
      <c r="P44" s="24" t="s">
        <v>90</v>
      </c>
      <c r="Q44" s="24" t="s">
        <v>95</v>
      </c>
      <c r="R44" s="28"/>
      <c r="S44" s="24" t="s">
        <v>86</v>
      </c>
      <c r="T44" s="24" t="s">
        <v>125</v>
      </c>
      <c r="U44" s="37"/>
      <c r="V44" s="25" t="s">
        <v>85</v>
      </c>
      <c r="W44" s="24" t="s">
        <v>182</v>
      </c>
      <c r="X44" s="24" t="s">
        <v>132</v>
      </c>
      <c r="Y44" s="24" t="s">
        <v>183</v>
      </c>
      <c r="Z44" s="24" t="s">
        <v>86</v>
      </c>
      <c r="AA44" s="37"/>
      <c r="AB44" s="24" t="s">
        <v>82</v>
      </c>
      <c r="AC44" s="37"/>
      <c r="AD44" s="24" t="s">
        <v>136</v>
      </c>
      <c r="AE44" s="40"/>
      <c r="AF44" s="40"/>
    </row>
    <row r="45" spans="1:32" x14ac:dyDescent="0.3">
      <c r="A45" s="23" t="s">
        <v>101</v>
      </c>
      <c r="B45" s="24"/>
      <c r="C45" s="24"/>
      <c r="D45" s="24"/>
      <c r="E45" s="24">
        <f>0+34/60</f>
        <v>0.56666666666666665</v>
      </c>
      <c r="F45" s="24"/>
      <c r="G45" s="24"/>
      <c r="H45" s="25"/>
      <c r="I45" s="24"/>
      <c r="J45" s="24"/>
      <c r="K45" s="24"/>
      <c r="L45" s="24"/>
      <c r="M45" s="24"/>
      <c r="N45" s="24"/>
      <c r="O45" s="25"/>
      <c r="P45" s="24"/>
      <c r="Q45" s="24"/>
      <c r="R45" s="28"/>
      <c r="S45" s="24"/>
      <c r="T45" s="24"/>
      <c r="U45" s="24"/>
      <c r="V45" s="25"/>
      <c r="W45" s="24"/>
      <c r="X45" s="24">
        <f>0+23/60</f>
        <v>0.38333333333333336</v>
      </c>
      <c r="Y45" s="24">
        <f>0+38/60</f>
        <v>0.6333333333333333</v>
      </c>
      <c r="Z45" s="24">
        <f>0+19/60</f>
        <v>0.31666666666666665</v>
      </c>
      <c r="AA45" s="24"/>
      <c r="AB45" s="24">
        <f>0+19/60</f>
        <v>0.31666666666666665</v>
      </c>
      <c r="AC45" s="25"/>
      <c r="AD45" s="24" t="s">
        <v>184</v>
      </c>
      <c r="AE45" s="40"/>
      <c r="AF45" s="40"/>
    </row>
    <row r="46" spans="1:32" x14ac:dyDescent="0.3">
      <c r="A46" s="23" t="s">
        <v>102</v>
      </c>
      <c r="B46" s="24"/>
      <c r="C46" s="24"/>
      <c r="D46" s="24"/>
      <c r="E46" s="24"/>
      <c r="F46" s="24"/>
      <c r="G46" s="24"/>
      <c r="H46" s="25"/>
      <c r="I46" s="24"/>
      <c r="J46" s="24"/>
      <c r="K46" s="24"/>
      <c r="L46" s="24"/>
      <c r="M46" s="24"/>
      <c r="N46" s="24"/>
      <c r="O46" s="25"/>
      <c r="P46" s="24"/>
      <c r="Q46" s="24"/>
      <c r="R46" s="29"/>
      <c r="S46" s="24"/>
      <c r="T46" s="24"/>
      <c r="U46" s="24"/>
      <c r="V46" s="25"/>
      <c r="W46" s="24">
        <f>2+7/60</f>
        <v>2.1166666666666667</v>
      </c>
      <c r="X46" s="24"/>
      <c r="Y46" s="24"/>
      <c r="Z46" s="24"/>
      <c r="AA46" s="24"/>
      <c r="AB46" s="24"/>
      <c r="AC46" s="25"/>
      <c r="AD46" s="24"/>
      <c r="AE46" s="41"/>
      <c r="AF46" s="41"/>
    </row>
    <row r="47" spans="1:32" x14ac:dyDescent="0.3">
      <c r="A47" s="23" t="s">
        <v>103</v>
      </c>
      <c r="B47" s="24"/>
      <c r="C47" s="24">
        <f>11+48/60</f>
        <v>11.8</v>
      </c>
      <c r="D47" s="24">
        <f>9+50/60</f>
        <v>9.8333333333333339</v>
      </c>
      <c r="E47" s="24"/>
      <c r="F47" s="24"/>
      <c r="G47" s="24">
        <f>4+53/60</f>
        <v>4.8833333333333329</v>
      </c>
      <c r="H47" s="25"/>
      <c r="I47" s="24"/>
      <c r="J47" s="24">
        <f>4+49/60</f>
        <v>4.8166666666666664</v>
      </c>
      <c r="K47" s="24">
        <f>3+7/60</f>
        <v>3.1166666666666667</v>
      </c>
      <c r="L47" s="24">
        <f>2+5/60</f>
        <v>2.0833333333333335</v>
      </c>
      <c r="M47" s="24"/>
      <c r="N47" s="24">
        <f>3+24/60</f>
        <v>3.4</v>
      </c>
      <c r="O47" s="25"/>
      <c r="P47" s="24"/>
      <c r="Q47" s="24">
        <f>0+41/60</f>
        <v>0.68333333333333335</v>
      </c>
      <c r="R47" s="24"/>
      <c r="S47" s="24">
        <f>1+11/60</f>
        <v>1.1833333333333333</v>
      </c>
      <c r="T47" s="24"/>
      <c r="U47" s="24">
        <f>5+11/60</f>
        <v>5.1833333333333336</v>
      </c>
      <c r="V47" s="25"/>
      <c r="W47" s="24"/>
      <c r="X47" s="24"/>
      <c r="Y47" s="24"/>
      <c r="Z47" s="24"/>
      <c r="AA47" s="24">
        <f>3+8/60</f>
        <v>3.1333333333333333</v>
      </c>
      <c r="AB47" s="24"/>
      <c r="AC47" s="25">
        <f>9+30/60</f>
        <v>9.5</v>
      </c>
      <c r="AD47" s="24"/>
      <c r="AE47" s="24"/>
      <c r="AF47" s="26"/>
    </row>
    <row r="48" spans="1:32" ht="14.4" thickBot="1" x14ac:dyDescent="0.35">
      <c r="A48" s="31" t="s">
        <v>104</v>
      </c>
      <c r="B48" s="32" t="s">
        <v>105</v>
      </c>
      <c r="C48" s="32" t="s">
        <v>105</v>
      </c>
      <c r="D48" s="32" t="s">
        <v>105</v>
      </c>
      <c r="E48" s="32" t="s">
        <v>105</v>
      </c>
      <c r="F48" s="32" t="s">
        <v>105</v>
      </c>
      <c r="G48" s="32" t="s">
        <v>105</v>
      </c>
      <c r="H48" s="33" t="s">
        <v>105</v>
      </c>
      <c r="I48" s="32" t="s">
        <v>105</v>
      </c>
      <c r="J48" s="32" t="s">
        <v>105</v>
      </c>
      <c r="K48" s="32" t="s">
        <v>105</v>
      </c>
      <c r="L48" s="32" t="s">
        <v>105</v>
      </c>
      <c r="M48" s="32" t="s">
        <v>105</v>
      </c>
      <c r="N48" s="32" t="s">
        <v>105</v>
      </c>
      <c r="O48" s="33" t="s">
        <v>105</v>
      </c>
      <c r="P48" s="32" t="s">
        <v>105</v>
      </c>
      <c r="Q48" s="32" t="s">
        <v>105</v>
      </c>
      <c r="R48" s="32" t="s">
        <v>105</v>
      </c>
      <c r="S48" s="32" t="s">
        <v>105</v>
      </c>
      <c r="T48" s="32" t="s">
        <v>105</v>
      </c>
      <c r="U48" s="32" t="s">
        <v>105</v>
      </c>
      <c r="V48" s="33" t="s">
        <v>105</v>
      </c>
      <c r="W48" s="32" t="s">
        <v>105</v>
      </c>
      <c r="X48" s="32" t="s">
        <v>105</v>
      </c>
      <c r="Y48" s="32" t="s">
        <v>105</v>
      </c>
      <c r="Z48" s="32" t="s">
        <v>105</v>
      </c>
      <c r="AA48" s="32" t="s">
        <v>105</v>
      </c>
      <c r="AB48" s="32" t="s">
        <v>105</v>
      </c>
      <c r="AC48" s="33" t="s">
        <v>105</v>
      </c>
      <c r="AD48" s="32" t="s">
        <v>105</v>
      </c>
      <c r="AE48" s="32" t="s">
        <v>105</v>
      </c>
      <c r="AF48" s="34" t="s">
        <v>105</v>
      </c>
    </row>
    <row r="49" spans="1:32" ht="27" customHeight="1" thickBot="1" x14ac:dyDescent="0.35">
      <c r="A49" s="16" t="s">
        <v>35</v>
      </c>
      <c r="B49" s="16"/>
      <c r="C49" s="17" t="s">
        <v>185</v>
      </c>
      <c r="D49" s="17"/>
      <c r="E49" s="17"/>
      <c r="F49" s="17"/>
      <c r="G49" s="18" t="s">
        <v>186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9"/>
      <c r="Y49" s="19"/>
      <c r="Z49" s="19"/>
      <c r="AA49" s="19"/>
      <c r="AB49" s="19"/>
      <c r="AC49" s="20"/>
      <c r="AD49" s="21"/>
      <c r="AE49" s="21"/>
      <c r="AF49" s="21"/>
    </row>
    <row r="50" spans="1:32" ht="14.4" customHeight="1" x14ac:dyDescent="0.3">
      <c r="A50" s="23" t="s">
        <v>37</v>
      </c>
      <c r="B50" s="24" t="s">
        <v>38</v>
      </c>
      <c r="C50" s="24" t="s">
        <v>38</v>
      </c>
      <c r="D50" s="24" t="s">
        <v>39</v>
      </c>
      <c r="E50" s="24" t="s">
        <v>38</v>
      </c>
      <c r="F50" s="24" t="s">
        <v>38</v>
      </c>
      <c r="G50" s="24" t="s">
        <v>38</v>
      </c>
      <c r="H50" s="25" t="s">
        <v>40</v>
      </c>
      <c r="I50" s="24" t="s">
        <v>38</v>
      </c>
      <c r="J50" s="24" t="s">
        <v>38</v>
      </c>
      <c r="K50" s="24" t="s">
        <v>39</v>
      </c>
      <c r="L50" s="24" t="s">
        <v>38</v>
      </c>
      <c r="M50" s="24" t="s">
        <v>38</v>
      </c>
      <c r="N50" s="24" t="s">
        <v>38</v>
      </c>
      <c r="O50" s="25" t="s">
        <v>40</v>
      </c>
      <c r="P50" s="24" t="s">
        <v>38</v>
      </c>
      <c r="Q50" s="24" t="s">
        <v>39</v>
      </c>
      <c r="R50" s="24" t="s">
        <v>38</v>
      </c>
      <c r="S50" s="24" t="s">
        <v>38</v>
      </c>
      <c r="T50" s="24" t="s">
        <v>38</v>
      </c>
      <c r="U50" s="24" t="s">
        <v>38</v>
      </c>
      <c r="V50" s="25" t="s">
        <v>40</v>
      </c>
      <c r="W50" s="24" t="s">
        <v>38</v>
      </c>
      <c r="X50" s="24" t="s">
        <v>38</v>
      </c>
      <c r="Y50" s="24" t="s">
        <v>38</v>
      </c>
      <c r="Z50" s="24" t="s">
        <v>38</v>
      </c>
      <c r="AA50" s="24" t="s">
        <v>38</v>
      </c>
      <c r="AB50" s="24" t="s">
        <v>38</v>
      </c>
      <c r="AC50" s="25" t="s">
        <v>40</v>
      </c>
      <c r="AD50" s="24" t="s">
        <v>38</v>
      </c>
      <c r="AE50" s="24" t="s">
        <v>38</v>
      </c>
      <c r="AF50" s="26" t="s">
        <v>38</v>
      </c>
    </row>
    <row r="51" spans="1:32" ht="13.8" customHeight="1" x14ac:dyDescent="0.3">
      <c r="A51" s="23" t="s">
        <v>41</v>
      </c>
      <c r="B51" s="24" t="s">
        <v>187</v>
      </c>
      <c r="C51" s="24" t="s">
        <v>188</v>
      </c>
      <c r="D51" s="42">
        <v>0.19791666666666666</v>
      </c>
      <c r="E51" s="24" t="s">
        <v>189</v>
      </c>
      <c r="F51" s="24" t="s">
        <v>190</v>
      </c>
      <c r="G51" s="24" t="s">
        <v>191</v>
      </c>
      <c r="H51" s="25"/>
      <c r="I51" s="24" t="s">
        <v>188</v>
      </c>
      <c r="J51" s="24" t="s">
        <v>162</v>
      </c>
      <c r="K51" s="24"/>
      <c r="L51" s="24" t="s">
        <v>192</v>
      </c>
      <c r="M51" s="24" t="s">
        <v>110</v>
      </c>
      <c r="N51" s="24" t="s">
        <v>193</v>
      </c>
      <c r="O51" s="25"/>
      <c r="P51" s="24" t="s">
        <v>194</v>
      </c>
      <c r="Q51" s="24"/>
      <c r="R51" s="24" t="s">
        <v>195</v>
      </c>
      <c r="S51" s="24" t="s">
        <v>196</v>
      </c>
      <c r="T51" s="24" t="s">
        <v>197</v>
      </c>
      <c r="U51" s="24" t="s">
        <v>196</v>
      </c>
      <c r="V51" s="25"/>
      <c r="W51" s="24" t="s">
        <v>111</v>
      </c>
      <c r="X51" s="24" t="s">
        <v>114</v>
      </c>
      <c r="Y51" s="24" t="s">
        <v>49</v>
      </c>
      <c r="Z51" s="24" t="s">
        <v>52</v>
      </c>
      <c r="AA51" s="24" t="s">
        <v>198</v>
      </c>
      <c r="AB51" s="24" t="s">
        <v>199</v>
      </c>
      <c r="AC51" s="25"/>
      <c r="AD51" s="24" t="s">
        <v>200</v>
      </c>
      <c r="AE51" s="24" t="s">
        <v>201</v>
      </c>
      <c r="AF51" s="26" t="s">
        <v>202</v>
      </c>
    </row>
    <row r="52" spans="1:32" ht="13.8" customHeight="1" x14ac:dyDescent="0.3">
      <c r="A52" s="23" t="s">
        <v>56</v>
      </c>
      <c r="B52" s="24" t="s">
        <v>187</v>
      </c>
      <c r="C52" s="24" t="s">
        <v>60</v>
      </c>
      <c r="D52" s="38" t="s">
        <v>164</v>
      </c>
      <c r="E52" s="24" t="s">
        <v>189</v>
      </c>
      <c r="F52" s="24" t="s">
        <v>203</v>
      </c>
      <c r="G52" s="24" t="s">
        <v>76</v>
      </c>
      <c r="H52" s="25"/>
      <c r="I52" s="24" t="s">
        <v>188</v>
      </c>
      <c r="J52" s="24" t="s">
        <v>204</v>
      </c>
      <c r="K52" s="27" t="s">
        <v>59</v>
      </c>
      <c r="L52" s="24" t="s">
        <v>116</v>
      </c>
      <c r="M52" s="24" t="s">
        <v>62</v>
      </c>
      <c r="N52" s="24" t="s">
        <v>205</v>
      </c>
      <c r="O52" s="25"/>
      <c r="P52" s="24" t="s">
        <v>179</v>
      </c>
      <c r="Q52" s="27" t="s">
        <v>206</v>
      </c>
      <c r="R52" s="24" t="s">
        <v>195</v>
      </c>
      <c r="S52" s="24" t="s">
        <v>207</v>
      </c>
      <c r="T52" s="24" t="s">
        <v>197</v>
      </c>
      <c r="U52" s="24" t="s">
        <v>72</v>
      </c>
      <c r="V52" s="25"/>
      <c r="W52" s="24" t="s">
        <v>116</v>
      </c>
      <c r="X52" s="24" t="s">
        <v>114</v>
      </c>
      <c r="Y52" s="24" t="s">
        <v>167</v>
      </c>
      <c r="Z52" s="24" t="s">
        <v>76</v>
      </c>
      <c r="AA52" s="24" t="s">
        <v>189</v>
      </c>
      <c r="AB52" s="24" t="s">
        <v>208</v>
      </c>
      <c r="AC52" s="25"/>
      <c r="AD52" s="24" t="s">
        <v>72</v>
      </c>
      <c r="AE52" s="24" t="s">
        <v>201</v>
      </c>
      <c r="AF52" s="26" t="s">
        <v>202</v>
      </c>
    </row>
    <row r="53" spans="1:32" ht="19.2" customHeight="1" x14ac:dyDescent="0.3">
      <c r="A53" s="23" t="s">
        <v>77</v>
      </c>
      <c r="B53" s="24" t="s">
        <v>76</v>
      </c>
      <c r="C53" s="24"/>
      <c r="D53" s="36" t="s">
        <v>123</v>
      </c>
      <c r="E53" s="24" t="s">
        <v>74</v>
      </c>
      <c r="F53" s="24"/>
      <c r="G53" s="24" t="s">
        <v>76</v>
      </c>
      <c r="H53" s="25"/>
      <c r="I53" s="24" t="s">
        <v>116</v>
      </c>
      <c r="J53" s="24"/>
      <c r="K53" s="28"/>
      <c r="L53" s="24"/>
      <c r="M53" s="24" t="s">
        <v>62</v>
      </c>
      <c r="N53" s="24"/>
      <c r="O53" s="25"/>
      <c r="P53" s="24" t="s">
        <v>179</v>
      </c>
      <c r="Q53" s="28"/>
      <c r="R53" s="24" t="s">
        <v>74</v>
      </c>
      <c r="S53" s="24"/>
      <c r="T53" s="24" t="s">
        <v>62</v>
      </c>
      <c r="U53" s="24" t="s">
        <v>79</v>
      </c>
      <c r="V53" s="25"/>
      <c r="W53" s="24"/>
      <c r="X53" s="24" t="s">
        <v>118</v>
      </c>
      <c r="Y53" s="36" t="s">
        <v>124</v>
      </c>
      <c r="Z53" s="24" t="s">
        <v>76</v>
      </c>
      <c r="AA53" s="24" t="s">
        <v>72</v>
      </c>
      <c r="AB53" s="24" t="s">
        <v>209</v>
      </c>
      <c r="AC53" s="25"/>
      <c r="AD53" s="24"/>
      <c r="AE53" s="24" t="s">
        <v>165</v>
      </c>
      <c r="AF53" s="26" t="s">
        <v>116</v>
      </c>
    </row>
    <row r="54" spans="1:32" x14ac:dyDescent="0.3">
      <c r="A54" s="23" t="s">
        <v>78</v>
      </c>
      <c r="B54" s="24" t="s">
        <v>76</v>
      </c>
      <c r="C54" s="24"/>
      <c r="D54" s="37"/>
      <c r="E54" s="24" t="s">
        <v>74</v>
      </c>
      <c r="F54" s="24"/>
      <c r="G54" s="24"/>
      <c r="H54" s="25"/>
      <c r="I54" s="24"/>
      <c r="J54" s="24"/>
      <c r="K54" s="28"/>
      <c r="L54" s="24"/>
      <c r="M54" s="24"/>
      <c r="N54" s="24"/>
      <c r="O54" s="25"/>
      <c r="P54" s="24" t="s">
        <v>210</v>
      </c>
      <c r="Q54" s="28"/>
      <c r="R54" s="24" t="s">
        <v>79</v>
      </c>
      <c r="S54" s="24"/>
      <c r="T54" s="24"/>
      <c r="U54" s="24"/>
      <c r="V54" s="25"/>
      <c r="W54" s="24"/>
      <c r="X54" s="24"/>
      <c r="Y54" s="37"/>
      <c r="Z54" s="24" t="s">
        <v>76</v>
      </c>
      <c r="AA54" s="24" t="s">
        <v>72</v>
      </c>
      <c r="AB54" s="24" t="s">
        <v>209</v>
      </c>
      <c r="AC54" s="25"/>
      <c r="AD54" s="24"/>
      <c r="AE54" s="24" t="s">
        <v>165</v>
      </c>
      <c r="AF54" s="26"/>
    </row>
    <row r="55" spans="1:32" x14ac:dyDescent="0.3">
      <c r="A55" s="23" t="s">
        <v>80</v>
      </c>
      <c r="B55" s="24" t="s">
        <v>211</v>
      </c>
      <c r="C55" s="24" t="s">
        <v>212</v>
      </c>
      <c r="D55" s="37"/>
      <c r="E55" s="24" t="s">
        <v>213</v>
      </c>
      <c r="F55" s="24" t="s">
        <v>125</v>
      </c>
      <c r="G55" s="24" t="s">
        <v>148</v>
      </c>
      <c r="H55" s="25" t="s">
        <v>85</v>
      </c>
      <c r="I55" s="24" t="s">
        <v>214</v>
      </c>
      <c r="J55" s="24" t="s">
        <v>215</v>
      </c>
      <c r="K55" s="28"/>
      <c r="L55" s="24" t="s">
        <v>152</v>
      </c>
      <c r="M55" s="24" t="s">
        <v>97</v>
      </c>
      <c r="N55" s="24" t="s">
        <v>216</v>
      </c>
      <c r="O55" s="25" t="s">
        <v>85</v>
      </c>
      <c r="P55" s="24" t="s">
        <v>217</v>
      </c>
      <c r="Q55" s="28"/>
      <c r="R55" s="24" t="s">
        <v>218</v>
      </c>
      <c r="S55" s="24" t="s">
        <v>219</v>
      </c>
      <c r="T55" s="24" t="s">
        <v>220</v>
      </c>
      <c r="U55" s="24" t="s">
        <v>221</v>
      </c>
      <c r="V55" s="25" t="s">
        <v>85</v>
      </c>
      <c r="W55" s="24" t="s">
        <v>97</v>
      </c>
      <c r="X55" s="24" t="s">
        <v>147</v>
      </c>
      <c r="Y55" s="37"/>
      <c r="Z55" s="24" t="s">
        <v>95</v>
      </c>
      <c r="AA55" s="24" t="s">
        <v>222</v>
      </c>
      <c r="AB55" s="24" t="s">
        <v>223</v>
      </c>
      <c r="AC55" s="25" t="s">
        <v>85</v>
      </c>
      <c r="AD55" s="24" t="s">
        <v>224</v>
      </c>
      <c r="AE55" s="24" t="s">
        <v>220</v>
      </c>
      <c r="AF55" s="26" t="s">
        <v>225</v>
      </c>
    </row>
    <row r="56" spans="1:32" x14ac:dyDescent="0.3">
      <c r="A56" s="23" t="s">
        <v>101</v>
      </c>
      <c r="B56" s="24">
        <f>0+27/60</f>
        <v>0.45</v>
      </c>
      <c r="C56" s="24">
        <f>0+53/60</f>
        <v>0.8833333333333333</v>
      </c>
      <c r="D56" s="24"/>
      <c r="E56" s="24">
        <f>0+32/60</f>
        <v>0.53333333333333333</v>
      </c>
      <c r="F56" s="24">
        <f>0+36/60</f>
        <v>0.6</v>
      </c>
      <c r="G56" s="24">
        <f>0+45/60</f>
        <v>0.75</v>
      </c>
      <c r="H56" s="25"/>
      <c r="I56" s="24">
        <f>0+53/60</f>
        <v>0.8833333333333333</v>
      </c>
      <c r="J56" s="24">
        <f>0+19/60</f>
        <v>0.31666666666666665</v>
      </c>
      <c r="K56" s="28"/>
      <c r="L56" s="24">
        <f>0+24/60</f>
        <v>0.4</v>
      </c>
      <c r="M56" s="24">
        <f>0+17/60</f>
        <v>0.28333333333333333</v>
      </c>
      <c r="N56" s="24">
        <f>1+1/60</f>
        <v>1.0166666666666666</v>
      </c>
      <c r="O56" s="25"/>
      <c r="P56" s="24">
        <f>0+56/60</f>
        <v>0.93333333333333335</v>
      </c>
      <c r="Q56" s="28"/>
      <c r="R56" s="24">
        <f>1+29/60</f>
        <v>1.4833333333333334</v>
      </c>
      <c r="S56" s="24">
        <f>0+39/60</f>
        <v>0.65</v>
      </c>
      <c r="T56" s="24">
        <f>0+29/60</f>
        <v>0.48333333333333334</v>
      </c>
      <c r="U56" s="24">
        <f>0+39/60</f>
        <v>0.65</v>
      </c>
      <c r="V56" s="25"/>
      <c r="W56" s="24">
        <f>0+20/60</f>
        <v>0.33333333333333331</v>
      </c>
      <c r="X56" s="24"/>
      <c r="Y56" s="24"/>
      <c r="Z56" s="24"/>
      <c r="AA56" s="24">
        <f>0+31/60</f>
        <v>0.51666666666666672</v>
      </c>
      <c r="AB56" s="24">
        <f>0+52/60</f>
        <v>0.8666666666666667</v>
      </c>
      <c r="AC56" s="25"/>
      <c r="AD56" s="24">
        <f>3+51/60</f>
        <v>3.85</v>
      </c>
      <c r="AE56" s="24">
        <f>0+35/60</f>
        <v>0.58333333333333337</v>
      </c>
      <c r="AF56" s="26">
        <f>0+47/60</f>
        <v>0.78333333333333333</v>
      </c>
    </row>
    <row r="57" spans="1:32" x14ac:dyDescent="0.3">
      <c r="A57" s="23" t="s">
        <v>102</v>
      </c>
      <c r="B57" s="24"/>
      <c r="C57" s="24"/>
      <c r="D57" s="24"/>
      <c r="E57" s="24"/>
      <c r="F57" s="24"/>
      <c r="G57" s="24"/>
      <c r="H57" s="25"/>
      <c r="I57" s="24"/>
      <c r="J57" s="24">
        <f>2+36/60</f>
        <v>2.6</v>
      </c>
      <c r="K57" s="29"/>
      <c r="L57" s="24"/>
      <c r="M57" s="24"/>
      <c r="N57" s="24"/>
      <c r="O57" s="25"/>
      <c r="P57" s="24"/>
      <c r="Q57" s="29"/>
      <c r="R57" s="24"/>
      <c r="S57" s="24">
        <f>2+40/60</f>
        <v>2.6666666666666665</v>
      </c>
      <c r="T57" s="24"/>
      <c r="U57" s="24"/>
      <c r="V57" s="25"/>
      <c r="W57" s="24"/>
      <c r="X57" s="24"/>
      <c r="Y57" s="24"/>
      <c r="Z57" s="24"/>
      <c r="AA57" s="24"/>
      <c r="AB57" s="24">
        <f>4+56/60</f>
        <v>4.9333333333333336</v>
      </c>
      <c r="AC57" s="25"/>
      <c r="AD57" s="24"/>
      <c r="AE57" s="24"/>
      <c r="AF57" s="26"/>
    </row>
    <row r="58" spans="1:32" x14ac:dyDescent="0.3">
      <c r="A58" s="23" t="s">
        <v>103</v>
      </c>
      <c r="B58" s="24"/>
      <c r="C58" s="24"/>
      <c r="D58" s="24">
        <f>9+50/60</f>
        <v>9.8333333333333339</v>
      </c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5"/>
      <c r="P58" s="24"/>
      <c r="Q58" s="24"/>
      <c r="R58" s="24"/>
      <c r="S58" s="24"/>
      <c r="T58" s="24"/>
      <c r="U58" s="24"/>
      <c r="V58" s="25"/>
      <c r="W58" s="24"/>
      <c r="X58" s="24"/>
      <c r="Y58" s="24">
        <f>4+49/60</f>
        <v>4.8166666666666664</v>
      </c>
      <c r="Z58" s="24"/>
      <c r="AA58" s="24"/>
      <c r="AB58" s="24"/>
      <c r="AC58" s="25"/>
      <c r="AD58" s="24"/>
      <c r="AE58" s="24"/>
      <c r="AF58" s="26"/>
    </row>
    <row r="59" spans="1:32" ht="14.4" thickBot="1" x14ac:dyDescent="0.35">
      <c r="A59" s="31" t="s">
        <v>104</v>
      </c>
      <c r="B59" s="32" t="s">
        <v>105</v>
      </c>
      <c r="C59" s="32" t="s">
        <v>105</v>
      </c>
      <c r="D59" s="32" t="s">
        <v>105</v>
      </c>
      <c r="E59" s="32" t="s">
        <v>105</v>
      </c>
      <c r="F59" s="32" t="s">
        <v>105</v>
      </c>
      <c r="G59" s="32" t="s">
        <v>105</v>
      </c>
      <c r="H59" s="33" t="s">
        <v>105</v>
      </c>
      <c r="I59" s="32" t="s">
        <v>105</v>
      </c>
      <c r="J59" s="32" t="s">
        <v>105</v>
      </c>
      <c r="K59" s="32" t="s">
        <v>105</v>
      </c>
      <c r="L59" s="32" t="s">
        <v>105</v>
      </c>
      <c r="M59" s="32" t="s">
        <v>105</v>
      </c>
      <c r="N59" s="32" t="s">
        <v>105</v>
      </c>
      <c r="O59" s="33" t="s">
        <v>105</v>
      </c>
      <c r="P59" s="32" t="s">
        <v>105</v>
      </c>
      <c r="Q59" s="32" t="s">
        <v>105</v>
      </c>
      <c r="R59" s="32" t="s">
        <v>105</v>
      </c>
      <c r="S59" s="32" t="s">
        <v>105</v>
      </c>
      <c r="T59" s="32" t="s">
        <v>105</v>
      </c>
      <c r="U59" s="32" t="s">
        <v>105</v>
      </c>
      <c r="V59" s="33" t="s">
        <v>105</v>
      </c>
      <c r="W59" s="32" t="s">
        <v>105</v>
      </c>
      <c r="X59" s="32" t="s">
        <v>105</v>
      </c>
      <c r="Y59" s="32" t="s">
        <v>105</v>
      </c>
      <c r="Z59" s="32" t="s">
        <v>105</v>
      </c>
      <c r="AA59" s="32" t="s">
        <v>105</v>
      </c>
      <c r="AB59" s="32" t="s">
        <v>105</v>
      </c>
      <c r="AC59" s="33" t="s">
        <v>105</v>
      </c>
      <c r="AD59" s="32" t="s">
        <v>105</v>
      </c>
      <c r="AE59" s="32" t="s">
        <v>105</v>
      </c>
      <c r="AF59" s="34" t="s">
        <v>105</v>
      </c>
    </row>
    <row r="60" spans="1:32" ht="27" customHeight="1" thickBot="1" x14ac:dyDescent="0.35">
      <c r="A60" s="16" t="s">
        <v>35</v>
      </c>
      <c r="B60" s="16"/>
      <c r="C60" s="17" t="s">
        <v>226</v>
      </c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9"/>
      <c r="Y60" s="19"/>
      <c r="Z60" s="19"/>
      <c r="AA60" s="19"/>
      <c r="AB60" s="19"/>
      <c r="AC60" s="20"/>
      <c r="AD60" s="21"/>
      <c r="AE60" s="21"/>
      <c r="AF60" s="21"/>
    </row>
    <row r="61" spans="1:32" ht="14.4" customHeight="1" x14ac:dyDescent="0.3">
      <c r="A61" s="23" t="s">
        <v>37</v>
      </c>
      <c r="B61" s="24" t="s">
        <v>38</v>
      </c>
      <c r="C61" s="24" t="s">
        <v>38</v>
      </c>
      <c r="D61" s="24" t="s">
        <v>38</v>
      </c>
      <c r="E61" s="24" t="s">
        <v>38</v>
      </c>
      <c r="F61" s="24" t="s">
        <v>38</v>
      </c>
      <c r="G61" s="24" t="s">
        <v>38</v>
      </c>
      <c r="H61" s="25" t="s">
        <v>40</v>
      </c>
      <c r="I61" s="24" t="s">
        <v>39</v>
      </c>
      <c r="J61" s="24" t="s">
        <v>39</v>
      </c>
      <c r="K61" s="24" t="s">
        <v>39</v>
      </c>
      <c r="L61" s="24" t="s">
        <v>38</v>
      </c>
      <c r="M61" s="24" t="s">
        <v>38</v>
      </c>
      <c r="N61" s="24" t="s">
        <v>38</v>
      </c>
      <c r="O61" s="25" t="s">
        <v>40</v>
      </c>
      <c r="P61" s="24" t="s">
        <v>38</v>
      </c>
      <c r="Q61" s="24" t="s">
        <v>38</v>
      </c>
      <c r="R61" s="24" t="s">
        <v>38</v>
      </c>
      <c r="S61" s="24" t="s">
        <v>38</v>
      </c>
      <c r="T61" s="24" t="s">
        <v>38</v>
      </c>
      <c r="U61" s="24" t="s">
        <v>38</v>
      </c>
      <c r="V61" s="25" t="s">
        <v>40</v>
      </c>
      <c r="W61" s="24" t="s">
        <v>38</v>
      </c>
      <c r="X61" s="24" t="s">
        <v>38</v>
      </c>
      <c r="Y61" s="24" t="s">
        <v>38</v>
      </c>
      <c r="Z61" s="24" t="s">
        <v>38</v>
      </c>
      <c r="AA61" s="24" t="s">
        <v>38</v>
      </c>
      <c r="AB61" s="24" t="s">
        <v>38</v>
      </c>
      <c r="AC61" s="25" t="s">
        <v>40</v>
      </c>
      <c r="AD61" s="24" t="s">
        <v>38</v>
      </c>
      <c r="AE61" s="24" t="s">
        <v>38</v>
      </c>
      <c r="AF61" s="26" t="s">
        <v>38</v>
      </c>
    </row>
    <row r="62" spans="1:32" ht="13.8" customHeight="1" x14ac:dyDescent="0.3">
      <c r="A62" s="23" t="s">
        <v>41</v>
      </c>
      <c r="B62" s="24" t="s">
        <v>227</v>
      </c>
      <c r="C62" s="24" t="s">
        <v>228</v>
      </c>
      <c r="D62" s="38" t="s">
        <v>229</v>
      </c>
      <c r="E62" s="24" t="s">
        <v>230</v>
      </c>
      <c r="F62" s="24" t="s">
        <v>201</v>
      </c>
      <c r="G62" s="24" t="s">
        <v>140</v>
      </c>
      <c r="H62" s="25"/>
      <c r="I62" s="24" t="s">
        <v>196</v>
      </c>
      <c r="J62" s="38" t="s">
        <v>196</v>
      </c>
      <c r="K62" s="43">
        <v>0.36458333333333331</v>
      </c>
      <c r="L62" s="24" t="s">
        <v>231</v>
      </c>
      <c r="M62" s="24" t="s">
        <v>202</v>
      </c>
      <c r="N62" s="24" t="s">
        <v>192</v>
      </c>
      <c r="O62" s="25"/>
      <c r="P62" s="24" t="s">
        <v>232</v>
      </c>
      <c r="Q62" s="24" t="s">
        <v>233</v>
      </c>
      <c r="R62" s="24" t="s">
        <v>162</v>
      </c>
      <c r="S62" s="24" t="s">
        <v>109</v>
      </c>
      <c r="T62" s="24" t="s">
        <v>196</v>
      </c>
      <c r="U62" s="24" t="s">
        <v>190</v>
      </c>
      <c r="V62" s="25"/>
      <c r="W62" s="24" t="s">
        <v>48</v>
      </c>
      <c r="X62" s="24" t="s">
        <v>234</v>
      </c>
      <c r="Y62" s="24" t="s">
        <v>42</v>
      </c>
      <c r="Z62" s="24" t="s">
        <v>44</v>
      </c>
      <c r="AA62" s="24" t="s">
        <v>235</v>
      </c>
      <c r="AB62" s="24" t="s">
        <v>196</v>
      </c>
      <c r="AC62" s="25"/>
      <c r="AD62" s="24" t="s">
        <v>236</v>
      </c>
      <c r="AE62" s="24" t="s">
        <v>237</v>
      </c>
      <c r="AF62" s="26" t="s">
        <v>238</v>
      </c>
    </row>
    <row r="63" spans="1:32" ht="13.8" customHeight="1" x14ac:dyDescent="0.3">
      <c r="A63" s="23" t="s">
        <v>56</v>
      </c>
      <c r="B63" s="24" t="s">
        <v>239</v>
      </c>
      <c r="C63" s="24" t="s">
        <v>240</v>
      </c>
      <c r="D63" s="24" t="s">
        <v>241</v>
      </c>
      <c r="E63" s="24" t="s">
        <v>242</v>
      </c>
      <c r="F63" s="24" t="s">
        <v>243</v>
      </c>
      <c r="G63" s="24" t="s">
        <v>166</v>
      </c>
      <c r="H63" s="25"/>
      <c r="I63" s="35">
        <v>17</v>
      </c>
      <c r="J63" s="38" t="s">
        <v>244</v>
      </c>
      <c r="K63" s="44">
        <v>18</v>
      </c>
      <c r="L63" s="24" t="s">
        <v>245</v>
      </c>
      <c r="M63" s="24" t="s">
        <v>246</v>
      </c>
      <c r="N63" s="24" t="s">
        <v>247</v>
      </c>
      <c r="O63" s="25"/>
      <c r="P63" s="24" t="s">
        <v>248</v>
      </c>
      <c r="Q63" s="24" t="s">
        <v>249</v>
      </c>
      <c r="R63" s="24" t="s">
        <v>250</v>
      </c>
      <c r="S63" s="24" t="s">
        <v>251</v>
      </c>
      <c r="T63" s="24" t="s">
        <v>252</v>
      </c>
      <c r="U63" s="24" t="s">
        <v>174</v>
      </c>
      <c r="V63" s="25"/>
      <c r="W63" s="24" t="s">
        <v>250</v>
      </c>
      <c r="X63" s="24" t="s">
        <v>253</v>
      </c>
      <c r="Y63" s="24" t="s">
        <v>254</v>
      </c>
      <c r="Z63" s="24" t="s">
        <v>255</v>
      </c>
      <c r="AA63" s="24" t="s">
        <v>168</v>
      </c>
      <c r="AB63" s="24" t="s">
        <v>172</v>
      </c>
      <c r="AC63" s="25"/>
      <c r="AD63" s="24" t="s">
        <v>256</v>
      </c>
      <c r="AE63" s="24" t="s">
        <v>257</v>
      </c>
      <c r="AF63" s="26" t="s">
        <v>68</v>
      </c>
    </row>
    <row r="64" spans="1:32" ht="13.8" customHeight="1" x14ac:dyDescent="0.3">
      <c r="A64" s="23" t="s">
        <v>77</v>
      </c>
      <c r="B64" s="24"/>
      <c r="C64" s="24"/>
      <c r="D64" s="36" t="s">
        <v>124</v>
      </c>
      <c r="E64" s="36" t="s">
        <v>124</v>
      </c>
      <c r="F64" s="24"/>
      <c r="G64" s="36" t="s">
        <v>258</v>
      </c>
      <c r="H64" s="25"/>
      <c r="I64" s="36" t="s">
        <v>124</v>
      </c>
      <c r="J64" s="36" t="s">
        <v>124</v>
      </c>
      <c r="K64" s="36" t="s">
        <v>124</v>
      </c>
      <c r="L64" s="36" t="s">
        <v>124</v>
      </c>
      <c r="M64" s="36" t="s">
        <v>124</v>
      </c>
      <c r="N64" s="36" t="s">
        <v>124</v>
      </c>
      <c r="O64" s="25"/>
      <c r="P64" s="36" t="s">
        <v>124</v>
      </c>
      <c r="Q64" s="24"/>
      <c r="R64" s="24"/>
      <c r="S64" s="36" t="s">
        <v>124</v>
      </c>
      <c r="T64" s="24"/>
      <c r="U64" s="36" t="s">
        <v>124</v>
      </c>
      <c r="V64" s="25"/>
      <c r="W64" s="24"/>
      <c r="X64" s="24"/>
      <c r="Y64" s="36" t="s">
        <v>124</v>
      </c>
      <c r="Z64" s="36" t="s">
        <v>259</v>
      </c>
      <c r="AA64" s="36" t="s">
        <v>124</v>
      </c>
      <c r="AB64" s="24"/>
      <c r="AC64" s="25"/>
      <c r="AD64" s="24"/>
      <c r="AE64" s="24"/>
      <c r="AF64" s="26"/>
    </row>
    <row r="65" spans="1:32" ht="13.8" customHeight="1" x14ac:dyDescent="0.3">
      <c r="A65" s="23" t="s">
        <v>78</v>
      </c>
      <c r="B65" s="24"/>
      <c r="C65" s="24"/>
      <c r="D65" s="37"/>
      <c r="E65" s="37"/>
      <c r="F65" s="24"/>
      <c r="G65" s="37"/>
      <c r="H65" s="25"/>
      <c r="I65" s="37"/>
      <c r="J65" s="37"/>
      <c r="K65" s="37"/>
      <c r="L65" s="37"/>
      <c r="M65" s="37"/>
      <c r="N65" s="37"/>
      <c r="O65" s="25"/>
      <c r="P65" s="37"/>
      <c r="Q65" s="24"/>
      <c r="R65" s="24"/>
      <c r="S65" s="37"/>
      <c r="T65" s="24"/>
      <c r="U65" s="37"/>
      <c r="V65" s="25"/>
      <c r="W65" s="24"/>
      <c r="X65" s="24"/>
      <c r="Y65" s="37"/>
      <c r="Z65" s="37"/>
      <c r="AA65" s="37"/>
      <c r="AB65" s="24"/>
      <c r="AC65" s="25"/>
      <c r="AD65" s="24"/>
      <c r="AE65" s="24"/>
      <c r="AF65" s="26"/>
    </row>
    <row r="66" spans="1:32" x14ac:dyDescent="0.3">
      <c r="A66" s="23" t="s">
        <v>80</v>
      </c>
      <c r="B66" s="24" t="s">
        <v>92</v>
      </c>
      <c r="C66" s="24" t="s">
        <v>260</v>
      </c>
      <c r="D66" s="37"/>
      <c r="E66" s="37"/>
      <c r="F66" s="24" t="s">
        <v>261</v>
      </c>
      <c r="G66" s="37"/>
      <c r="H66" s="25" t="s">
        <v>85</v>
      </c>
      <c r="I66" s="37"/>
      <c r="J66" s="37"/>
      <c r="K66" s="37"/>
      <c r="L66" s="37"/>
      <c r="M66" s="37"/>
      <c r="N66" s="37"/>
      <c r="O66" s="25" t="s">
        <v>85</v>
      </c>
      <c r="P66" s="37"/>
      <c r="Q66" s="24" t="s">
        <v>262</v>
      </c>
      <c r="R66" s="24" t="s">
        <v>211</v>
      </c>
      <c r="S66" s="37"/>
      <c r="T66" s="24" t="s">
        <v>263</v>
      </c>
      <c r="U66" s="37"/>
      <c r="V66" s="25" t="s">
        <v>85</v>
      </c>
      <c r="W66" s="24" t="s">
        <v>88</v>
      </c>
      <c r="X66" s="24" t="s">
        <v>264</v>
      </c>
      <c r="Y66" s="37"/>
      <c r="Z66" s="37"/>
      <c r="AA66" s="37"/>
      <c r="AB66" s="24" t="s">
        <v>263</v>
      </c>
      <c r="AC66" s="25" t="s">
        <v>85</v>
      </c>
      <c r="AD66" s="24" t="s">
        <v>265</v>
      </c>
      <c r="AE66" s="24" t="s">
        <v>266</v>
      </c>
      <c r="AF66" s="26" t="s">
        <v>136</v>
      </c>
    </row>
    <row r="67" spans="1:32" ht="15.6" customHeight="1" x14ac:dyDescent="0.3">
      <c r="A67" s="23" t="s">
        <v>101</v>
      </c>
      <c r="B67" s="24"/>
      <c r="C67" s="24" t="s">
        <v>267</v>
      </c>
      <c r="D67" s="24"/>
      <c r="E67" s="24" t="s">
        <v>268</v>
      </c>
      <c r="F67" s="24" t="s">
        <v>269</v>
      </c>
      <c r="G67" s="24"/>
      <c r="H67" s="25"/>
      <c r="I67" s="24"/>
      <c r="J67" s="24"/>
      <c r="K67" s="24" t="s">
        <v>270</v>
      </c>
      <c r="L67" s="24" t="s">
        <v>271</v>
      </c>
      <c r="M67" s="24" t="s">
        <v>272</v>
      </c>
      <c r="N67" s="24" t="s">
        <v>273</v>
      </c>
      <c r="O67" s="25"/>
      <c r="P67" s="24" t="s">
        <v>274</v>
      </c>
      <c r="Q67" s="24" t="s">
        <v>275</v>
      </c>
      <c r="R67" s="24" t="s">
        <v>276</v>
      </c>
      <c r="S67" s="24"/>
      <c r="T67" s="24" t="s">
        <v>277</v>
      </c>
      <c r="U67" s="24" t="s">
        <v>278</v>
      </c>
      <c r="V67" s="25"/>
      <c r="W67" s="24"/>
      <c r="X67" s="24" t="s">
        <v>279</v>
      </c>
      <c r="Y67" s="24"/>
      <c r="Z67" s="24"/>
      <c r="AA67" s="24" t="s">
        <v>280</v>
      </c>
      <c r="AB67" s="38" t="s">
        <v>277</v>
      </c>
      <c r="AC67" s="25"/>
      <c r="AD67" s="38" t="s">
        <v>281</v>
      </c>
      <c r="AE67" s="38" t="s">
        <v>282</v>
      </c>
      <c r="AF67" s="26">
        <f>0+22/60</f>
        <v>0.36666666666666664</v>
      </c>
    </row>
    <row r="68" spans="1:32" x14ac:dyDescent="0.3">
      <c r="A68" s="23" t="s">
        <v>102</v>
      </c>
      <c r="B68" s="24"/>
      <c r="C68" s="24"/>
      <c r="D68" s="24"/>
      <c r="E68" s="24"/>
      <c r="F68" s="24"/>
      <c r="G68" s="24"/>
      <c r="H68" s="25"/>
      <c r="I68" s="24"/>
      <c r="J68" s="24"/>
      <c r="K68" s="24"/>
      <c r="L68" s="24"/>
      <c r="M68" s="24"/>
      <c r="N68" s="24"/>
      <c r="O68" s="25"/>
      <c r="P68" s="24"/>
      <c r="Q68" s="24"/>
      <c r="R68" s="24"/>
      <c r="S68" s="24"/>
      <c r="T68" s="24"/>
      <c r="U68" s="24"/>
      <c r="V68" s="25"/>
      <c r="W68" s="24"/>
      <c r="X68" s="24"/>
      <c r="Y68" s="24"/>
      <c r="Z68" s="24"/>
      <c r="AA68" s="24"/>
      <c r="AB68" s="38"/>
      <c r="AC68" s="25"/>
      <c r="AD68" s="38"/>
      <c r="AE68" s="38"/>
      <c r="AF68" s="26"/>
    </row>
    <row r="69" spans="1:32" x14ac:dyDescent="0.3">
      <c r="A69" s="23" t="s">
        <v>103</v>
      </c>
      <c r="B69" s="24">
        <f>0+44/60</f>
        <v>0.73333333333333328</v>
      </c>
      <c r="C69" s="24" t="s">
        <v>283</v>
      </c>
      <c r="D69" s="24">
        <f>5+0/60</f>
        <v>5</v>
      </c>
      <c r="E69" s="24">
        <f>3+30/60</f>
        <v>3.5</v>
      </c>
      <c r="F69" s="24">
        <f>2+35/60</f>
        <v>2.5833333333333335</v>
      </c>
      <c r="G69" s="24">
        <f>4+53/60</f>
        <v>4.8833333333333329</v>
      </c>
      <c r="H69" s="25"/>
      <c r="I69" s="24"/>
      <c r="J69" s="24">
        <f>4+22/60</f>
        <v>4.3666666666666663</v>
      </c>
      <c r="K69" s="24">
        <f>1+0/60</f>
        <v>1</v>
      </c>
      <c r="L69" s="24">
        <f>3+45/60</f>
        <v>3.75</v>
      </c>
      <c r="M69" s="24">
        <f>2+49/60</f>
        <v>2.8166666666666664</v>
      </c>
      <c r="N69" s="24">
        <f>2+38/60</f>
        <v>2.6333333333333333</v>
      </c>
      <c r="O69" s="25"/>
      <c r="P69" s="24">
        <f>2+28/60</f>
        <v>2.4666666666666668</v>
      </c>
      <c r="Q69" s="24">
        <f>2+15/60</f>
        <v>2.25</v>
      </c>
      <c r="R69" s="24">
        <f>1+30/60</f>
        <v>1.5</v>
      </c>
      <c r="S69" s="24">
        <f>3+52/60</f>
        <v>3.8666666666666667</v>
      </c>
      <c r="T69" s="24">
        <f>2+0/60</f>
        <v>2</v>
      </c>
      <c r="U69" s="24">
        <f>4+30/60</f>
        <v>4.5</v>
      </c>
      <c r="V69" s="25"/>
      <c r="W69" s="24">
        <f>1+49/60</f>
        <v>1.8166666666666667</v>
      </c>
      <c r="X69" s="24">
        <f>0+36/60</f>
        <v>0.6</v>
      </c>
      <c r="Y69" s="24">
        <f>4+50/60</f>
        <v>4.833333333333333</v>
      </c>
      <c r="Z69" s="24">
        <f>3+6/60</f>
        <v>3.1</v>
      </c>
      <c r="AA69" s="24">
        <f>2+41/60</f>
        <v>2.6833333333333336</v>
      </c>
      <c r="AB69" s="38" t="s">
        <v>284</v>
      </c>
      <c r="AC69" s="25"/>
      <c r="AD69" s="38" t="s">
        <v>272</v>
      </c>
      <c r="AE69" s="38" t="s">
        <v>285</v>
      </c>
      <c r="AF69" s="26"/>
    </row>
    <row r="70" spans="1:32" ht="14.4" thickBot="1" x14ac:dyDescent="0.35">
      <c r="A70" s="31" t="s">
        <v>104</v>
      </c>
      <c r="B70" s="32" t="s">
        <v>105</v>
      </c>
      <c r="C70" s="32" t="s">
        <v>105</v>
      </c>
      <c r="D70" s="32" t="s">
        <v>105</v>
      </c>
      <c r="E70" s="32" t="s">
        <v>105</v>
      </c>
      <c r="F70" s="32" t="s">
        <v>105</v>
      </c>
      <c r="G70" s="32" t="s">
        <v>105</v>
      </c>
      <c r="H70" s="33" t="s">
        <v>105</v>
      </c>
      <c r="I70" s="32" t="s">
        <v>105</v>
      </c>
      <c r="J70" s="32" t="s">
        <v>105</v>
      </c>
      <c r="K70" s="32" t="s">
        <v>105</v>
      </c>
      <c r="L70" s="32" t="s">
        <v>105</v>
      </c>
      <c r="M70" s="32" t="s">
        <v>105</v>
      </c>
      <c r="N70" s="32" t="s">
        <v>105</v>
      </c>
      <c r="O70" s="33" t="s">
        <v>105</v>
      </c>
      <c r="P70" s="32" t="s">
        <v>105</v>
      </c>
      <c r="Q70" s="32" t="s">
        <v>105</v>
      </c>
      <c r="R70" s="32" t="s">
        <v>105</v>
      </c>
      <c r="S70" s="32" t="s">
        <v>105</v>
      </c>
      <c r="T70" s="32" t="s">
        <v>105</v>
      </c>
      <c r="U70" s="32" t="s">
        <v>105</v>
      </c>
      <c r="V70" s="33" t="s">
        <v>105</v>
      </c>
      <c r="W70" s="32" t="s">
        <v>105</v>
      </c>
      <c r="X70" s="32" t="s">
        <v>105</v>
      </c>
      <c r="Y70" s="32" t="s">
        <v>105</v>
      </c>
      <c r="Z70" s="32" t="s">
        <v>105</v>
      </c>
      <c r="AA70" s="32" t="s">
        <v>105</v>
      </c>
      <c r="AB70" s="32" t="s">
        <v>105</v>
      </c>
      <c r="AC70" s="33" t="s">
        <v>105</v>
      </c>
      <c r="AD70" s="32" t="s">
        <v>105</v>
      </c>
      <c r="AE70" s="32" t="s">
        <v>105</v>
      </c>
      <c r="AF70" s="34" t="s">
        <v>105</v>
      </c>
    </row>
    <row r="71" spans="1:32" ht="27" customHeight="1" thickBot="1" x14ac:dyDescent="0.35">
      <c r="A71" s="16" t="s">
        <v>35</v>
      </c>
      <c r="B71" s="16"/>
      <c r="C71" s="17" t="s">
        <v>286</v>
      </c>
      <c r="D71" s="17"/>
      <c r="E71" s="17"/>
      <c r="F71" s="17"/>
      <c r="G71" s="18" t="s">
        <v>287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9"/>
      <c r="Y71" s="19"/>
      <c r="Z71" s="19"/>
      <c r="AA71" s="19"/>
      <c r="AB71" s="19"/>
      <c r="AC71" s="20"/>
      <c r="AD71" s="21"/>
      <c r="AE71" s="21"/>
      <c r="AF71" s="21"/>
    </row>
    <row r="72" spans="1:32" ht="14.4" customHeight="1" x14ac:dyDescent="0.3">
      <c r="A72" s="23" t="s">
        <v>37</v>
      </c>
      <c r="B72" s="24" t="s">
        <v>39</v>
      </c>
      <c r="C72" s="24" t="s">
        <v>39</v>
      </c>
      <c r="D72" s="24" t="s">
        <v>39</v>
      </c>
      <c r="E72" s="24" t="s">
        <v>39</v>
      </c>
      <c r="F72" s="24" t="s">
        <v>39</v>
      </c>
      <c r="G72" s="24" t="s">
        <v>39</v>
      </c>
      <c r="H72" s="25" t="s">
        <v>40</v>
      </c>
      <c r="I72" s="24" t="s">
        <v>39</v>
      </c>
      <c r="J72" s="24" t="s">
        <v>39</v>
      </c>
      <c r="K72" s="24" t="s">
        <v>39</v>
      </c>
      <c r="L72" s="24" t="s">
        <v>39</v>
      </c>
      <c r="M72" s="24" t="s">
        <v>39</v>
      </c>
      <c r="N72" s="24" t="s">
        <v>39</v>
      </c>
      <c r="O72" s="25" t="s">
        <v>40</v>
      </c>
      <c r="P72" s="24" t="s">
        <v>39</v>
      </c>
      <c r="Q72" s="24" t="s">
        <v>39</v>
      </c>
      <c r="R72" s="24" t="s">
        <v>39</v>
      </c>
      <c r="S72" s="24" t="s">
        <v>39</v>
      </c>
      <c r="T72" s="24" t="s">
        <v>39</v>
      </c>
      <c r="U72" s="24" t="s">
        <v>39</v>
      </c>
      <c r="V72" s="25" t="s">
        <v>40</v>
      </c>
      <c r="W72" s="24" t="s">
        <v>39</v>
      </c>
      <c r="X72" s="24" t="s">
        <v>39</v>
      </c>
      <c r="Y72" s="24" t="s">
        <v>39</v>
      </c>
      <c r="Z72" s="24" t="s">
        <v>39</v>
      </c>
      <c r="AA72" s="24" t="s">
        <v>39</v>
      </c>
      <c r="AB72" s="24" t="s">
        <v>39</v>
      </c>
      <c r="AC72" s="25" t="s">
        <v>40</v>
      </c>
      <c r="AD72" s="24" t="s">
        <v>39</v>
      </c>
      <c r="AE72" s="24" t="s">
        <v>39</v>
      </c>
      <c r="AF72" s="26" t="s">
        <v>39</v>
      </c>
    </row>
    <row r="73" spans="1:32" ht="13.8" customHeight="1" x14ac:dyDescent="0.3">
      <c r="A73" s="23" t="s">
        <v>41</v>
      </c>
      <c r="B73" s="24"/>
      <c r="C73" s="24"/>
      <c r="D73" s="24"/>
      <c r="E73" s="24"/>
      <c r="F73" s="24"/>
      <c r="G73" s="24"/>
      <c r="H73" s="25"/>
      <c r="I73" s="24"/>
      <c r="J73" s="24"/>
      <c r="K73" s="24"/>
      <c r="L73" s="24"/>
      <c r="M73" s="24"/>
      <c r="N73" s="24"/>
      <c r="O73" s="25"/>
      <c r="P73" s="24"/>
      <c r="Q73" s="24"/>
      <c r="R73" s="24"/>
      <c r="S73" s="24"/>
      <c r="T73" s="24"/>
      <c r="U73" s="24"/>
      <c r="V73" s="25"/>
      <c r="W73" s="24"/>
      <c r="X73" s="24"/>
      <c r="Y73" s="24"/>
      <c r="Z73" s="24"/>
      <c r="AA73" s="24"/>
      <c r="AB73" s="24"/>
      <c r="AC73" s="25"/>
      <c r="AD73" s="24"/>
      <c r="AE73" s="24"/>
      <c r="AF73" s="26"/>
    </row>
    <row r="74" spans="1:32" ht="13.8" customHeight="1" x14ac:dyDescent="0.3">
      <c r="A74" s="23" t="s">
        <v>56</v>
      </c>
      <c r="B74" s="24"/>
      <c r="C74" s="24"/>
      <c r="D74" s="24"/>
      <c r="E74" s="24"/>
      <c r="F74" s="24"/>
      <c r="G74" s="24"/>
      <c r="H74" s="25"/>
      <c r="I74" s="24"/>
      <c r="J74" s="24"/>
      <c r="K74" s="24"/>
      <c r="L74" s="24"/>
      <c r="M74" s="24"/>
      <c r="N74" s="24"/>
      <c r="O74" s="25"/>
      <c r="P74" s="24"/>
      <c r="Q74" s="24"/>
      <c r="R74" s="24"/>
      <c r="S74" s="24"/>
      <c r="T74" s="24"/>
      <c r="U74" s="24"/>
      <c r="V74" s="25"/>
      <c r="W74" s="24"/>
      <c r="X74" s="24"/>
      <c r="Y74" s="24"/>
      <c r="Z74" s="24"/>
      <c r="AA74" s="24"/>
      <c r="AB74" s="24"/>
      <c r="AC74" s="25"/>
      <c r="AD74" s="24"/>
      <c r="AE74" s="24"/>
      <c r="AF74" s="26"/>
    </row>
    <row r="75" spans="1:32" x14ac:dyDescent="0.3">
      <c r="A75" s="23" t="s">
        <v>77</v>
      </c>
      <c r="B75" s="24"/>
      <c r="C75" s="24"/>
      <c r="D75" s="24"/>
      <c r="E75" s="24"/>
      <c r="F75" s="24"/>
      <c r="G75" s="24"/>
      <c r="H75" s="25"/>
      <c r="I75" s="24"/>
      <c r="J75" s="24"/>
      <c r="K75" s="24"/>
      <c r="L75" s="24"/>
      <c r="M75" s="24"/>
      <c r="N75" s="24"/>
      <c r="O75" s="25"/>
      <c r="P75" s="24"/>
      <c r="Q75" s="24"/>
      <c r="R75" s="24"/>
      <c r="S75" s="24"/>
      <c r="T75" s="24"/>
      <c r="U75" s="24"/>
      <c r="V75" s="25"/>
      <c r="W75" s="24"/>
      <c r="X75" s="24"/>
      <c r="Y75" s="24"/>
      <c r="Z75" s="24"/>
      <c r="AA75" s="24"/>
      <c r="AB75" s="24"/>
      <c r="AC75" s="25"/>
      <c r="AD75" s="24"/>
      <c r="AE75" s="24"/>
      <c r="AF75" s="26"/>
    </row>
    <row r="76" spans="1:32" x14ac:dyDescent="0.3">
      <c r="A76" s="23" t="s">
        <v>78</v>
      </c>
      <c r="B76" s="24"/>
      <c r="C76" s="24"/>
      <c r="D76" s="24"/>
      <c r="E76" s="24"/>
      <c r="F76" s="24"/>
      <c r="G76" s="24"/>
      <c r="H76" s="25"/>
      <c r="I76" s="24"/>
      <c r="J76" s="24"/>
      <c r="K76" s="24"/>
      <c r="L76" s="24"/>
      <c r="M76" s="24"/>
      <c r="N76" s="24"/>
      <c r="O76" s="25"/>
      <c r="P76" s="24"/>
      <c r="Q76" s="24"/>
      <c r="R76" s="24"/>
      <c r="S76" s="24"/>
      <c r="T76" s="24"/>
      <c r="U76" s="24"/>
      <c r="V76" s="25"/>
      <c r="W76" s="24"/>
      <c r="X76" s="24"/>
      <c r="Y76" s="24"/>
      <c r="Z76" s="24"/>
      <c r="AA76" s="24"/>
      <c r="AB76" s="24"/>
      <c r="AC76" s="25"/>
      <c r="AD76" s="24"/>
      <c r="AE76" s="24"/>
      <c r="AF76" s="26"/>
    </row>
    <row r="77" spans="1:32" ht="19.2" x14ac:dyDescent="0.3">
      <c r="A77" s="23" t="s">
        <v>80</v>
      </c>
      <c r="B77" s="24" t="s">
        <v>85</v>
      </c>
      <c r="C77" s="24" t="s">
        <v>85</v>
      </c>
      <c r="D77" s="24" t="s">
        <v>85</v>
      </c>
      <c r="E77" s="24" t="s">
        <v>85</v>
      </c>
      <c r="F77" s="24" t="s">
        <v>85</v>
      </c>
      <c r="G77" s="24" t="s">
        <v>85</v>
      </c>
      <c r="H77" s="25" t="s">
        <v>85</v>
      </c>
      <c r="I77" s="24" t="s">
        <v>85</v>
      </c>
      <c r="J77" s="24" t="s">
        <v>85</v>
      </c>
      <c r="K77" s="24" t="s">
        <v>85</v>
      </c>
      <c r="L77" s="24" t="s">
        <v>85</v>
      </c>
      <c r="M77" s="24" t="s">
        <v>85</v>
      </c>
      <c r="N77" s="24" t="s">
        <v>85</v>
      </c>
      <c r="O77" s="25" t="s">
        <v>85</v>
      </c>
      <c r="P77" s="24" t="s">
        <v>85</v>
      </c>
      <c r="Q77" s="24" t="s">
        <v>85</v>
      </c>
      <c r="R77" s="24" t="s">
        <v>85</v>
      </c>
      <c r="S77" s="24" t="s">
        <v>85</v>
      </c>
      <c r="T77" s="24" t="s">
        <v>85</v>
      </c>
      <c r="U77" s="24" t="s">
        <v>85</v>
      </c>
      <c r="V77" s="25" t="s">
        <v>85</v>
      </c>
      <c r="W77" s="24" t="s">
        <v>85</v>
      </c>
      <c r="X77" s="24" t="s">
        <v>85</v>
      </c>
      <c r="Y77" s="24" t="s">
        <v>85</v>
      </c>
      <c r="Z77" s="24" t="s">
        <v>85</v>
      </c>
      <c r="AA77" s="24" t="s">
        <v>85</v>
      </c>
      <c r="AB77" s="24" t="s">
        <v>85</v>
      </c>
      <c r="AC77" s="25" t="s">
        <v>85</v>
      </c>
      <c r="AD77" s="24" t="s">
        <v>85</v>
      </c>
      <c r="AE77" s="24" t="s">
        <v>85</v>
      </c>
      <c r="AF77" s="26" t="s">
        <v>85</v>
      </c>
    </row>
    <row r="78" spans="1:32" x14ac:dyDescent="0.3">
      <c r="A78" s="23" t="s">
        <v>101</v>
      </c>
      <c r="B78" s="24"/>
      <c r="C78" s="24"/>
      <c r="D78" s="24"/>
      <c r="E78" s="24"/>
      <c r="F78" s="24"/>
      <c r="G78" s="24"/>
      <c r="H78" s="25"/>
      <c r="I78" s="24"/>
      <c r="J78" s="24"/>
      <c r="K78" s="24"/>
      <c r="L78" s="24"/>
      <c r="M78" s="24"/>
      <c r="N78" s="24"/>
      <c r="O78" s="25"/>
      <c r="P78" s="24"/>
      <c r="Q78" s="24"/>
      <c r="R78" s="24"/>
      <c r="S78" s="24"/>
      <c r="T78" s="24"/>
      <c r="U78" s="24"/>
      <c r="V78" s="25"/>
      <c r="W78" s="24"/>
      <c r="X78" s="24"/>
      <c r="Y78" s="24"/>
      <c r="Z78" s="24"/>
      <c r="AA78" s="24"/>
      <c r="AB78" s="24"/>
      <c r="AC78" s="25"/>
      <c r="AD78" s="24"/>
      <c r="AE78" s="24"/>
      <c r="AF78" s="26"/>
    </row>
    <row r="79" spans="1:32" x14ac:dyDescent="0.3">
      <c r="A79" s="23" t="s">
        <v>102</v>
      </c>
      <c r="B79" s="24"/>
      <c r="C79" s="24"/>
      <c r="D79" s="24"/>
      <c r="E79" s="24"/>
      <c r="F79" s="24"/>
      <c r="G79" s="24"/>
      <c r="H79" s="25"/>
      <c r="I79" s="24"/>
      <c r="J79" s="24"/>
      <c r="K79" s="24"/>
      <c r="L79" s="24"/>
      <c r="M79" s="24"/>
      <c r="N79" s="24"/>
      <c r="O79" s="25"/>
      <c r="P79" s="24"/>
      <c r="Q79" s="24"/>
      <c r="R79" s="24"/>
      <c r="S79" s="24"/>
      <c r="T79" s="24"/>
      <c r="U79" s="24"/>
      <c r="V79" s="25"/>
      <c r="W79" s="24"/>
      <c r="X79" s="24"/>
      <c r="Y79" s="24"/>
      <c r="Z79" s="24"/>
      <c r="AA79" s="24"/>
      <c r="AB79" s="24"/>
      <c r="AC79" s="25"/>
      <c r="AD79" s="24"/>
      <c r="AE79" s="24"/>
      <c r="AF79" s="26"/>
    </row>
    <row r="80" spans="1:32" x14ac:dyDescent="0.3">
      <c r="A80" s="23" t="s">
        <v>103</v>
      </c>
      <c r="B80" s="24"/>
      <c r="C80" s="24"/>
      <c r="D80" s="24"/>
      <c r="E80" s="24"/>
      <c r="F80" s="24"/>
      <c r="G80" s="24"/>
      <c r="H80" s="25"/>
      <c r="I80" s="24"/>
      <c r="J80" s="24"/>
      <c r="K80" s="24"/>
      <c r="L80" s="24"/>
      <c r="M80" s="24"/>
      <c r="N80" s="24"/>
      <c r="O80" s="25"/>
      <c r="P80" s="24"/>
      <c r="Q80" s="24"/>
      <c r="R80" s="24"/>
      <c r="S80" s="24"/>
      <c r="T80" s="24"/>
      <c r="U80" s="24"/>
      <c r="V80" s="25"/>
      <c r="W80" s="24"/>
      <c r="X80" s="24"/>
      <c r="Y80" s="24"/>
      <c r="Z80" s="24"/>
      <c r="AA80" s="24"/>
      <c r="AB80" s="24"/>
      <c r="AC80" s="25"/>
      <c r="AD80" s="24"/>
      <c r="AE80" s="24"/>
      <c r="AF80" s="26"/>
    </row>
    <row r="81" spans="1:32" ht="14.4" thickBot="1" x14ac:dyDescent="0.35">
      <c r="A81" s="31" t="s">
        <v>104</v>
      </c>
      <c r="B81" s="32" t="s">
        <v>288</v>
      </c>
      <c r="C81" s="32" t="s">
        <v>288</v>
      </c>
      <c r="D81" s="32" t="s">
        <v>288</v>
      </c>
      <c r="E81" s="32" t="s">
        <v>288</v>
      </c>
      <c r="F81" s="32" t="s">
        <v>288</v>
      </c>
      <c r="G81" s="32" t="s">
        <v>288</v>
      </c>
      <c r="H81" s="33" t="s">
        <v>288</v>
      </c>
      <c r="I81" s="32" t="s">
        <v>288</v>
      </c>
      <c r="J81" s="32" t="s">
        <v>288</v>
      </c>
      <c r="K81" s="32" t="s">
        <v>288</v>
      </c>
      <c r="L81" s="32" t="s">
        <v>288</v>
      </c>
      <c r="M81" s="32" t="s">
        <v>288</v>
      </c>
      <c r="N81" s="32" t="s">
        <v>288</v>
      </c>
      <c r="O81" s="33" t="s">
        <v>288</v>
      </c>
      <c r="P81" s="32" t="s">
        <v>288</v>
      </c>
      <c r="Q81" s="32" t="s">
        <v>288</v>
      </c>
      <c r="R81" s="32" t="s">
        <v>288</v>
      </c>
      <c r="S81" s="32" t="s">
        <v>288</v>
      </c>
      <c r="T81" s="32" t="s">
        <v>288</v>
      </c>
      <c r="U81" s="32" t="s">
        <v>288</v>
      </c>
      <c r="V81" s="33" t="s">
        <v>288</v>
      </c>
      <c r="W81" s="32" t="s">
        <v>288</v>
      </c>
      <c r="X81" s="32" t="s">
        <v>288</v>
      </c>
      <c r="Y81" s="32" t="s">
        <v>288</v>
      </c>
      <c r="Z81" s="32" t="s">
        <v>288</v>
      </c>
      <c r="AA81" s="32" t="s">
        <v>288</v>
      </c>
      <c r="AB81" s="32" t="s">
        <v>288</v>
      </c>
      <c r="AC81" s="33" t="s">
        <v>288</v>
      </c>
      <c r="AD81" s="32" t="s">
        <v>288</v>
      </c>
      <c r="AE81" s="32" t="s">
        <v>288</v>
      </c>
      <c r="AF81" s="34" t="s">
        <v>288</v>
      </c>
    </row>
    <row r="82" spans="1:32" ht="27" customHeight="1" thickBot="1" x14ac:dyDescent="0.35">
      <c r="A82" s="16" t="s">
        <v>35</v>
      </c>
      <c r="B82" s="16"/>
      <c r="C82" s="17" t="s">
        <v>289</v>
      </c>
      <c r="D82" s="17"/>
      <c r="E82" s="17"/>
      <c r="F82" s="1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9"/>
      <c r="Y82" s="19"/>
      <c r="Z82" s="19"/>
      <c r="AA82" s="19"/>
      <c r="AB82" s="19"/>
      <c r="AC82" s="20"/>
      <c r="AD82" s="21"/>
      <c r="AE82" s="21"/>
      <c r="AF82" s="21"/>
    </row>
    <row r="83" spans="1:32" ht="14.4" customHeight="1" x14ac:dyDescent="0.3">
      <c r="A83" s="23" t="s">
        <v>37</v>
      </c>
      <c r="B83" s="24" t="s">
        <v>38</v>
      </c>
      <c r="C83" s="24" t="s">
        <v>38</v>
      </c>
      <c r="D83" s="24" t="s">
        <v>38</v>
      </c>
      <c r="E83" s="24" t="s">
        <v>38</v>
      </c>
      <c r="F83" s="24" t="s">
        <v>38</v>
      </c>
      <c r="G83" s="24" t="s">
        <v>38</v>
      </c>
      <c r="H83" s="25" t="s">
        <v>40</v>
      </c>
      <c r="I83" s="24" t="s">
        <v>38</v>
      </c>
      <c r="J83" s="24" t="s">
        <v>38</v>
      </c>
      <c r="K83" s="24" t="s">
        <v>39</v>
      </c>
      <c r="L83" s="24" t="s">
        <v>39</v>
      </c>
      <c r="M83" s="24" t="s">
        <v>39</v>
      </c>
      <c r="N83" s="24" t="s">
        <v>39</v>
      </c>
      <c r="O83" s="25" t="s">
        <v>40</v>
      </c>
      <c r="P83" s="24" t="s">
        <v>39</v>
      </c>
      <c r="Q83" s="24" t="s">
        <v>39</v>
      </c>
      <c r="R83" s="24" t="s">
        <v>39</v>
      </c>
      <c r="S83" s="24" t="s">
        <v>38</v>
      </c>
      <c r="T83" s="24" t="s">
        <v>38</v>
      </c>
      <c r="U83" s="24" t="s">
        <v>38</v>
      </c>
      <c r="V83" s="25" t="s">
        <v>40</v>
      </c>
      <c r="W83" s="24" t="s">
        <v>38</v>
      </c>
      <c r="X83" s="24" t="s">
        <v>38</v>
      </c>
      <c r="Y83" s="24" t="s">
        <v>38</v>
      </c>
      <c r="Z83" s="24" t="s">
        <v>38</v>
      </c>
      <c r="AA83" s="24" t="s">
        <v>38</v>
      </c>
      <c r="AB83" s="24" t="s">
        <v>38</v>
      </c>
      <c r="AC83" s="25" t="s">
        <v>40</v>
      </c>
      <c r="AD83" s="24" t="s">
        <v>38</v>
      </c>
      <c r="AE83" s="24" t="s">
        <v>38</v>
      </c>
      <c r="AF83" s="26" t="s">
        <v>39</v>
      </c>
    </row>
    <row r="84" spans="1:32" ht="13.8" customHeight="1" x14ac:dyDescent="0.3">
      <c r="A84" s="23" t="s">
        <v>41</v>
      </c>
      <c r="B84" s="24" t="s">
        <v>198</v>
      </c>
      <c r="C84" s="24" t="s">
        <v>198</v>
      </c>
      <c r="D84" s="24" t="s">
        <v>290</v>
      </c>
      <c r="E84" s="24" t="s">
        <v>192</v>
      </c>
      <c r="F84" s="24" t="s">
        <v>291</v>
      </c>
      <c r="G84" s="24" t="s">
        <v>201</v>
      </c>
      <c r="H84" s="25"/>
      <c r="I84" s="24" t="s">
        <v>292</v>
      </c>
      <c r="J84" s="24" t="s">
        <v>293</v>
      </c>
      <c r="K84" s="24"/>
      <c r="L84" s="24"/>
      <c r="M84" s="24"/>
      <c r="N84" s="24"/>
      <c r="O84" s="25"/>
      <c r="P84" s="24"/>
      <c r="Q84" s="24"/>
      <c r="R84" s="24"/>
      <c r="S84" s="24" t="s">
        <v>294</v>
      </c>
      <c r="T84" s="24" t="s">
        <v>290</v>
      </c>
      <c r="U84" s="24" t="s">
        <v>295</v>
      </c>
      <c r="V84" s="25"/>
      <c r="W84" s="24" t="s">
        <v>194</v>
      </c>
      <c r="X84" s="24" t="s">
        <v>296</v>
      </c>
      <c r="Y84" s="24" t="s">
        <v>297</v>
      </c>
      <c r="Z84" s="24" t="s">
        <v>298</v>
      </c>
      <c r="AA84" s="24" t="s">
        <v>299</v>
      </c>
      <c r="AB84" s="24" t="s">
        <v>300</v>
      </c>
      <c r="AC84" s="25"/>
      <c r="AD84" s="24" t="s">
        <v>301</v>
      </c>
      <c r="AE84" s="24" t="s">
        <v>302</v>
      </c>
      <c r="AF84" s="26" t="s">
        <v>303</v>
      </c>
    </row>
    <row r="85" spans="1:32" ht="13.8" customHeight="1" x14ac:dyDescent="0.3">
      <c r="A85" s="23" t="s">
        <v>56</v>
      </c>
      <c r="B85" s="24" t="s">
        <v>304</v>
      </c>
      <c r="C85" s="24" t="s">
        <v>76</v>
      </c>
      <c r="D85" s="24" t="s">
        <v>239</v>
      </c>
      <c r="E85" s="24" t="s">
        <v>76</v>
      </c>
      <c r="F85" s="24" t="s">
        <v>61</v>
      </c>
      <c r="G85" s="24" t="s">
        <v>305</v>
      </c>
      <c r="H85" s="25"/>
      <c r="I85" s="24" t="s">
        <v>193</v>
      </c>
      <c r="J85" s="24" t="s">
        <v>63</v>
      </c>
      <c r="K85" s="27" t="s">
        <v>59</v>
      </c>
      <c r="L85" s="39" t="s">
        <v>142</v>
      </c>
      <c r="M85" s="39" t="s">
        <v>142</v>
      </c>
      <c r="N85" s="39" t="s">
        <v>142</v>
      </c>
      <c r="O85" s="39" t="s">
        <v>142</v>
      </c>
      <c r="P85" s="39" t="s">
        <v>142</v>
      </c>
      <c r="Q85" s="39" t="s">
        <v>142</v>
      </c>
      <c r="R85" s="39" t="s">
        <v>142</v>
      </c>
      <c r="S85" s="24" t="s">
        <v>66</v>
      </c>
      <c r="T85" s="24" t="s">
        <v>72</v>
      </c>
      <c r="U85" s="24" t="s">
        <v>62</v>
      </c>
      <c r="V85" s="25"/>
      <c r="W85" s="24" t="s">
        <v>79</v>
      </c>
      <c r="X85" s="24" t="s">
        <v>306</v>
      </c>
      <c r="Y85" s="24" t="s">
        <v>307</v>
      </c>
      <c r="Z85" s="24" t="s">
        <v>308</v>
      </c>
      <c r="AA85" s="24" t="s">
        <v>71</v>
      </c>
      <c r="AB85" s="24" t="s">
        <v>309</v>
      </c>
      <c r="AC85" s="25"/>
      <c r="AD85" s="24" t="s">
        <v>116</v>
      </c>
      <c r="AE85" s="24" t="s">
        <v>310</v>
      </c>
      <c r="AF85" s="45">
        <v>17</v>
      </c>
    </row>
    <row r="86" spans="1:32" x14ac:dyDescent="0.3">
      <c r="A86" s="23" t="s">
        <v>77</v>
      </c>
      <c r="B86" s="24" t="s">
        <v>304</v>
      </c>
      <c r="C86" s="24"/>
      <c r="D86" s="24"/>
      <c r="E86" s="24"/>
      <c r="F86" s="24"/>
      <c r="G86" s="24"/>
      <c r="H86" s="25"/>
      <c r="I86" s="24" t="s">
        <v>165</v>
      </c>
      <c r="J86" s="24"/>
      <c r="K86" s="28"/>
      <c r="L86" s="40"/>
      <c r="M86" s="40"/>
      <c r="N86" s="40"/>
      <c r="O86" s="40"/>
      <c r="P86" s="40"/>
      <c r="Q86" s="40"/>
      <c r="R86" s="40"/>
      <c r="S86" s="24"/>
      <c r="T86" s="24" t="s">
        <v>72</v>
      </c>
      <c r="U86" s="24"/>
      <c r="V86" s="25"/>
      <c r="W86" s="24"/>
      <c r="X86" s="24"/>
      <c r="Y86" s="24" t="s">
        <v>79</v>
      </c>
      <c r="Z86" s="24"/>
      <c r="AA86" s="24"/>
      <c r="AB86" s="24"/>
      <c r="AC86" s="25"/>
      <c r="AD86" s="24"/>
      <c r="AE86" s="24"/>
      <c r="AF86" s="26"/>
    </row>
    <row r="87" spans="1:32" x14ac:dyDescent="0.3">
      <c r="A87" s="23" t="s">
        <v>78</v>
      </c>
      <c r="B87" s="24"/>
      <c r="C87" s="24"/>
      <c r="D87" s="24"/>
      <c r="E87" s="24"/>
      <c r="F87" s="24"/>
      <c r="G87" s="24"/>
      <c r="H87" s="25"/>
      <c r="I87" s="24" t="s">
        <v>165</v>
      </c>
      <c r="J87" s="24"/>
      <c r="K87" s="28"/>
      <c r="L87" s="40"/>
      <c r="M87" s="40"/>
      <c r="N87" s="40"/>
      <c r="O87" s="40"/>
      <c r="P87" s="40"/>
      <c r="Q87" s="40"/>
      <c r="R87" s="40"/>
      <c r="S87" s="24"/>
      <c r="T87" s="24"/>
      <c r="U87" s="24"/>
      <c r="V87" s="25"/>
      <c r="W87" s="24"/>
      <c r="X87" s="24"/>
      <c r="Y87" s="24"/>
      <c r="Z87" s="24"/>
      <c r="AA87" s="24"/>
      <c r="AB87" s="24"/>
      <c r="AC87" s="25"/>
      <c r="AD87" s="24"/>
      <c r="AE87" s="24"/>
      <c r="AF87" s="26"/>
    </row>
    <row r="88" spans="1:32" x14ac:dyDescent="0.3">
      <c r="A88" s="23" t="s">
        <v>80</v>
      </c>
      <c r="B88" s="24" t="s">
        <v>181</v>
      </c>
      <c r="C88" s="24" t="s">
        <v>220</v>
      </c>
      <c r="D88" s="24" t="s">
        <v>311</v>
      </c>
      <c r="E88" s="24" t="s">
        <v>312</v>
      </c>
      <c r="F88" s="24" t="s">
        <v>313</v>
      </c>
      <c r="G88" s="24" t="s">
        <v>88</v>
      </c>
      <c r="H88" s="25" t="s">
        <v>85</v>
      </c>
      <c r="I88" s="24" t="s">
        <v>314</v>
      </c>
      <c r="J88" s="24" t="s">
        <v>311</v>
      </c>
      <c r="K88" s="28"/>
      <c r="L88" s="40"/>
      <c r="M88" s="40"/>
      <c r="N88" s="40"/>
      <c r="O88" s="40"/>
      <c r="P88" s="40"/>
      <c r="Q88" s="40"/>
      <c r="R88" s="40"/>
      <c r="S88" s="24" t="s">
        <v>315</v>
      </c>
      <c r="T88" s="24" t="s">
        <v>316</v>
      </c>
      <c r="U88" s="24" t="s">
        <v>316</v>
      </c>
      <c r="V88" s="25" t="s">
        <v>85</v>
      </c>
      <c r="W88" s="24" t="s">
        <v>317</v>
      </c>
      <c r="X88" s="24" t="s">
        <v>318</v>
      </c>
      <c r="Y88" s="24" t="s">
        <v>316</v>
      </c>
      <c r="Z88" s="24" t="s">
        <v>211</v>
      </c>
      <c r="AA88" s="24" t="s">
        <v>319</v>
      </c>
      <c r="AB88" s="24" t="s">
        <v>320</v>
      </c>
      <c r="AC88" s="25" t="s">
        <v>85</v>
      </c>
      <c r="AD88" s="24" t="s">
        <v>266</v>
      </c>
      <c r="AE88" s="24" t="s">
        <v>321</v>
      </c>
      <c r="AF88" s="26" t="s">
        <v>85</v>
      </c>
    </row>
    <row r="89" spans="1:32" x14ac:dyDescent="0.3">
      <c r="A89" s="23" t="s">
        <v>101</v>
      </c>
      <c r="B89" s="24" t="s">
        <v>285</v>
      </c>
      <c r="C89" s="24">
        <f>0+31/60</f>
        <v>0.51666666666666672</v>
      </c>
      <c r="D89" s="24">
        <f>0+29/60</f>
        <v>0.48333333333333334</v>
      </c>
      <c r="E89" s="24">
        <f>0+24/60</f>
        <v>0.4</v>
      </c>
      <c r="F89" s="24">
        <f>0+10/60</f>
        <v>0.16666666666666666</v>
      </c>
      <c r="G89" s="24">
        <f>0+35/60</f>
        <v>0.58333333333333337</v>
      </c>
      <c r="H89" s="25"/>
      <c r="I89" s="24">
        <f>0+58/60</f>
        <v>0.96666666666666667</v>
      </c>
      <c r="J89" s="24">
        <f>1+37/60</f>
        <v>1.6166666666666667</v>
      </c>
      <c r="K89" s="28"/>
      <c r="L89" s="40"/>
      <c r="M89" s="40"/>
      <c r="N89" s="40"/>
      <c r="O89" s="40"/>
      <c r="P89" s="40"/>
      <c r="Q89" s="40"/>
      <c r="R89" s="40"/>
      <c r="S89" s="24">
        <f>2+36/60</f>
        <v>2.6</v>
      </c>
      <c r="T89" s="24">
        <f>1+13/60</f>
        <v>1.2166666666666668</v>
      </c>
      <c r="U89" s="24">
        <f>1+14/60</f>
        <v>1.2333333333333334</v>
      </c>
      <c r="V89" s="25"/>
      <c r="W89" s="24">
        <f>0+56/60</f>
        <v>0.93333333333333335</v>
      </c>
      <c r="X89" s="24">
        <f>1+30/60</f>
        <v>1.5</v>
      </c>
      <c r="Y89" s="24">
        <f>1+15/60</f>
        <v>1.25</v>
      </c>
      <c r="Z89" s="24">
        <f>0+46/60</f>
        <v>0.76666666666666672</v>
      </c>
      <c r="AA89" s="24">
        <f>1+51/60</f>
        <v>1.85</v>
      </c>
      <c r="AB89" s="24">
        <f>1+38/60</f>
        <v>1.6333333333333333</v>
      </c>
      <c r="AC89" s="25"/>
      <c r="AD89" s="24">
        <f>0+59/60</f>
        <v>0.98333333333333328</v>
      </c>
      <c r="AE89" s="24">
        <f>1+9/60</f>
        <v>1.1499999999999999</v>
      </c>
      <c r="AF89" s="26">
        <f>1+20/60</f>
        <v>1.3333333333333333</v>
      </c>
    </row>
    <row r="90" spans="1:32" x14ac:dyDescent="0.3">
      <c r="A90" s="23" t="s">
        <v>102</v>
      </c>
      <c r="B90" s="24"/>
      <c r="C90" s="24"/>
      <c r="D90" s="24"/>
      <c r="E90" s="24"/>
      <c r="F90" s="24"/>
      <c r="G90" s="24"/>
      <c r="H90" s="25"/>
      <c r="I90" s="24"/>
      <c r="J90" s="24"/>
      <c r="K90" s="29"/>
      <c r="L90" s="41"/>
      <c r="M90" s="41"/>
      <c r="N90" s="41"/>
      <c r="O90" s="41"/>
      <c r="P90" s="41"/>
      <c r="Q90" s="41"/>
      <c r="R90" s="41"/>
      <c r="S90" s="24"/>
      <c r="T90" s="24"/>
      <c r="U90" s="24"/>
      <c r="V90" s="25"/>
      <c r="W90" s="24"/>
      <c r="X90" s="24">
        <f>1+17/60</f>
        <v>1.2833333333333332</v>
      </c>
      <c r="Y90" s="24"/>
      <c r="Z90" s="24"/>
      <c r="AA90" s="24"/>
      <c r="AB90" s="24"/>
      <c r="AC90" s="25"/>
      <c r="AD90" s="24"/>
      <c r="AE90" s="24"/>
      <c r="AF90" s="26"/>
    </row>
    <row r="91" spans="1:32" x14ac:dyDescent="0.3">
      <c r="A91" s="23" t="s">
        <v>103</v>
      </c>
      <c r="B91" s="24">
        <f>2+0/60</f>
        <v>2</v>
      </c>
      <c r="C91" s="24"/>
      <c r="D91" s="24" t="s">
        <v>322</v>
      </c>
      <c r="E91" s="24"/>
      <c r="F91" s="24" t="s">
        <v>155</v>
      </c>
      <c r="G91" s="24"/>
      <c r="H91" s="25"/>
      <c r="I91" s="24"/>
      <c r="J91" s="24"/>
      <c r="K91" s="24"/>
      <c r="L91" s="24"/>
      <c r="M91" s="24"/>
      <c r="N91" s="24"/>
      <c r="O91" s="25"/>
      <c r="P91" s="24"/>
      <c r="Q91" s="24"/>
      <c r="R91" s="24"/>
      <c r="S91" s="24"/>
      <c r="T91" s="24"/>
      <c r="U91" s="24"/>
      <c r="V91" s="25"/>
      <c r="W91" s="24"/>
      <c r="X91" s="24"/>
      <c r="Y91" s="24"/>
      <c r="Z91" s="24"/>
      <c r="AA91" s="24"/>
      <c r="AB91" s="24"/>
      <c r="AC91" s="25"/>
      <c r="AD91" s="24"/>
      <c r="AE91" s="24"/>
      <c r="AF91" s="26"/>
    </row>
    <row r="92" spans="1:32" ht="14.4" thickBot="1" x14ac:dyDescent="0.35">
      <c r="A92" s="31" t="s">
        <v>104</v>
      </c>
      <c r="B92" s="32" t="s">
        <v>105</v>
      </c>
      <c r="C92" s="32" t="s">
        <v>105</v>
      </c>
      <c r="D92" s="32" t="s">
        <v>105</v>
      </c>
      <c r="E92" s="32" t="s">
        <v>105</v>
      </c>
      <c r="F92" s="32" t="s">
        <v>105</v>
      </c>
      <c r="G92" s="32" t="s">
        <v>105</v>
      </c>
      <c r="H92" s="33" t="s">
        <v>105</v>
      </c>
      <c r="I92" s="32" t="s">
        <v>105</v>
      </c>
      <c r="J92" s="32" t="s">
        <v>105</v>
      </c>
      <c r="K92" s="32" t="s">
        <v>105</v>
      </c>
      <c r="L92" s="32" t="s">
        <v>105</v>
      </c>
      <c r="M92" s="32" t="s">
        <v>105</v>
      </c>
      <c r="N92" s="32" t="s">
        <v>105</v>
      </c>
      <c r="O92" s="33" t="s">
        <v>105</v>
      </c>
      <c r="P92" s="32" t="s">
        <v>105</v>
      </c>
      <c r="Q92" s="32" t="s">
        <v>105</v>
      </c>
      <c r="R92" s="32" t="s">
        <v>105</v>
      </c>
      <c r="S92" s="32" t="s">
        <v>105</v>
      </c>
      <c r="T92" s="32" t="s">
        <v>105</v>
      </c>
      <c r="U92" s="32" t="s">
        <v>105</v>
      </c>
      <c r="V92" s="33" t="s">
        <v>105</v>
      </c>
      <c r="W92" s="32" t="s">
        <v>105</v>
      </c>
      <c r="X92" s="32" t="s">
        <v>105</v>
      </c>
      <c r="Y92" s="32" t="s">
        <v>105</v>
      </c>
      <c r="Z92" s="32" t="s">
        <v>105</v>
      </c>
      <c r="AA92" s="32" t="s">
        <v>105</v>
      </c>
      <c r="AB92" s="32" t="s">
        <v>105</v>
      </c>
      <c r="AC92" s="33" t="s">
        <v>105</v>
      </c>
      <c r="AD92" s="32" t="s">
        <v>105</v>
      </c>
      <c r="AE92" s="32" t="s">
        <v>105</v>
      </c>
      <c r="AF92" s="34" t="s">
        <v>105</v>
      </c>
    </row>
    <row r="93" spans="1:32" ht="22.8" customHeight="1" thickBot="1" x14ac:dyDescent="0.35">
      <c r="A93" s="16" t="s">
        <v>35</v>
      </c>
      <c r="B93" s="16"/>
      <c r="C93" s="17" t="s">
        <v>323</v>
      </c>
      <c r="D93" s="17"/>
      <c r="E93" s="17"/>
      <c r="F93" s="17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9"/>
      <c r="Y93" s="19"/>
      <c r="Z93" s="19"/>
      <c r="AA93" s="19"/>
      <c r="AB93" s="19"/>
      <c r="AC93" s="20"/>
      <c r="AD93" s="21"/>
      <c r="AE93" s="21"/>
      <c r="AF93" s="21"/>
    </row>
    <row r="94" spans="1:32" ht="14.4" customHeight="1" x14ac:dyDescent="0.3">
      <c r="A94" s="23" t="s">
        <v>37</v>
      </c>
      <c r="B94" s="24" t="s">
        <v>38</v>
      </c>
      <c r="C94" s="24" t="s">
        <v>38</v>
      </c>
      <c r="D94" s="24" t="s">
        <v>38</v>
      </c>
      <c r="E94" s="24" t="s">
        <v>38</v>
      </c>
      <c r="F94" s="24" t="s">
        <v>38</v>
      </c>
      <c r="G94" s="24" t="s">
        <v>38</v>
      </c>
      <c r="H94" s="25" t="s">
        <v>40</v>
      </c>
      <c r="I94" s="24" t="s">
        <v>38</v>
      </c>
      <c r="J94" s="24" t="s">
        <v>38</v>
      </c>
      <c r="K94" s="24" t="s">
        <v>38</v>
      </c>
      <c r="L94" s="24" t="s">
        <v>38</v>
      </c>
      <c r="M94" s="24" t="s">
        <v>38</v>
      </c>
      <c r="N94" s="24" t="s">
        <v>38</v>
      </c>
      <c r="O94" s="25" t="s">
        <v>40</v>
      </c>
      <c r="P94" s="24" t="s">
        <v>39</v>
      </c>
      <c r="Q94" s="24" t="s">
        <v>38</v>
      </c>
      <c r="R94" s="24" t="s">
        <v>38</v>
      </c>
      <c r="S94" s="24" t="s">
        <v>38</v>
      </c>
      <c r="T94" s="24" t="s">
        <v>38</v>
      </c>
      <c r="U94" s="24" t="s">
        <v>39</v>
      </c>
      <c r="V94" s="25" t="s">
        <v>40</v>
      </c>
      <c r="W94" s="24" t="s">
        <v>38</v>
      </c>
      <c r="X94" s="24" t="s">
        <v>38</v>
      </c>
      <c r="Y94" s="24" t="s">
        <v>38</v>
      </c>
      <c r="Z94" s="24" t="s">
        <v>38</v>
      </c>
      <c r="AA94" s="24" t="s">
        <v>38</v>
      </c>
      <c r="AB94" s="24" t="s">
        <v>38</v>
      </c>
      <c r="AC94" s="25" t="s">
        <v>40</v>
      </c>
      <c r="AD94" s="24" t="s">
        <v>38</v>
      </c>
      <c r="AE94" s="24" t="s">
        <v>38</v>
      </c>
      <c r="AF94" s="26" t="s">
        <v>38</v>
      </c>
    </row>
    <row r="95" spans="1:32" ht="13.8" customHeight="1" x14ac:dyDescent="0.3">
      <c r="A95" s="23" t="s">
        <v>41</v>
      </c>
      <c r="B95" s="24" t="s">
        <v>45</v>
      </c>
      <c r="C95" s="24" t="s">
        <v>140</v>
      </c>
      <c r="D95" s="24" t="s">
        <v>190</v>
      </c>
      <c r="E95" s="24" t="s">
        <v>44</v>
      </c>
      <c r="F95" s="24" t="s">
        <v>48</v>
      </c>
      <c r="G95" s="24" t="s">
        <v>46</v>
      </c>
      <c r="H95" s="25"/>
      <c r="I95" s="24" t="s">
        <v>160</v>
      </c>
      <c r="J95" s="24" t="s">
        <v>192</v>
      </c>
      <c r="K95" s="24" t="s">
        <v>51</v>
      </c>
      <c r="L95" s="24" t="s">
        <v>140</v>
      </c>
      <c r="M95" s="24" t="s">
        <v>52</v>
      </c>
      <c r="N95" s="24" t="s">
        <v>196</v>
      </c>
      <c r="O95" s="25"/>
      <c r="P95" s="24" t="s">
        <v>113</v>
      </c>
      <c r="Q95" s="24" t="s">
        <v>114</v>
      </c>
      <c r="R95" s="24" t="s">
        <v>52</v>
      </c>
      <c r="S95" s="24" t="s">
        <v>114</v>
      </c>
      <c r="T95" s="24" t="s">
        <v>114</v>
      </c>
      <c r="U95" s="24" t="s">
        <v>324</v>
      </c>
      <c r="V95" s="25"/>
      <c r="W95" s="24" t="s">
        <v>201</v>
      </c>
      <c r="X95" s="24" t="s">
        <v>324</v>
      </c>
      <c r="Y95" s="24" t="s">
        <v>192</v>
      </c>
      <c r="Z95" s="24" t="s">
        <v>50</v>
      </c>
      <c r="AA95" s="24" t="s">
        <v>324</v>
      </c>
      <c r="AB95" s="24" t="s">
        <v>231</v>
      </c>
      <c r="AC95" s="25"/>
      <c r="AD95" s="24" t="s">
        <v>139</v>
      </c>
      <c r="AE95" s="24" t="s">
        <v>187</v>
      </c>
      <c r="AF95" s="26" t="s">
        <v>238</v>
      </c>
    </row>
    <row r="96" spans="1:32" ht="13.8" customHeight="1" x14ac:dyDescent="0.3">
      <c r="A96" s="23" t="s">
        <v>56</v>
      </c>
      <c r="B96" s="24" t="s">
        <v>57</v>
      </c>
      <c r="C96" s="24" t="s">
        <v>325</v>
      </c>
      <c r="D96" s="24" t="s">
        <v>326</v>
      </c>
      <c r="E96" s="24" t="s">
        <v>62</v>
      </c>
      <c r="F96" s="24" t="s">
        <v>327</v>
      </c>
      <c r="G96" s="24" t="s">
        <v>116</v>
      </c>
      <c r="H96" s="25"/>
      <c r="I96" s="24" t="s">
        <v>116</v>
      </c>
      <c r="J96" s="24" t="s">
        <v>328</v>
      </c>
      <c r="K96" s="24" t="s">
        <v>64</v>
      </c>
      <c r="L96" s="24" t="s">
        <v>179</v>
      </c>
      <c r="M96" s="24" t="s">
        <v>72</v>
      </c>
      <c r="N96" s="24" t="s">
        <v>329</v>
      </c>
      <c r="O96" s="25"/>
      <c r="P96" s="35">
        <v>18</v>
      </c>
      <c r="Q96" s="24" t="s">
        <v>330</v>
      </c>
      <c r="R96" s="24" t="s">
        <v>62</v>
      </c>
      <c r="S96" s="24" t="s">
        <v>331</v>
      </c>
      <c r="T96" s="24" t="s">
        <v>74</v>
      </c>
      <c r="U96" s="35">
        <v>22.1</v>
      </c>
      <c r="V96" s="25"/>
      <c r="W96" s="24" t="s">
        <v>332</v>
      </c>
      <c r="X96" s="24" t="s">
        <v>118</v>
      </c>
      <c r="Y96" s="24" t="s">
        <v>62</v>
      </c>
      <c r="Z96" s="24" t="s">
        <v>68</v>
      </c>
      <c r="AA96" s="24" t="s">
        <v>72</v>
      </c>
      <c r="AB96" s="24" t="s">
        <v>210</v>
      </c>
      <c r="AC96" s="25"/>
      <c r="AD96" s="24" t="s">
        <v>62</v>
      </c>
      <c r="AE96" s="24" t="s">
        <v>165</v>
      </c>
      <c r="AF96" s="26" t="s">
        <v>79</v>
      </c>
    </row>
    <row r="97" spans="1:32" ht="13.8" customHeight="1" x14ac:dyDescent="0.3">
      <c r="A97" s="23" t="s">
        <v>77</v>
      </c>
      <c r="B97" s="24"/>
      <c r="C97" s="24"/>
      <c r="D97" s="24"/>
      <c r="E97" s="24"/>
      <c r="F97" s="24"/>
      <c r="G97" s="24"/>
      <c r="H97" s="25"/>
      <c r="I97" s="24"/>
      <c r="J97" s="24" t="s">
        <v>333</v>
      </c>
      <c r="K97" s="24"/>
      <c r="L97" s="24"/>
      <c r="M97" s="24"/>
      <c r="N97" s="24"/>
      <c r="O97" s="25"/>
      <c r="P97" s="24"/>
      <c r="Q97" s="24"/>
      <c r="R97" s="24"/>
      <c r="S97" s="24"/>
      <c r="T97" s="24"/>
      <c r="U97" s="24"/>
      <c r="V97" s="25"/>
      <c r="W97" s="24"/>
      <c r="X97" s="24"/>
      <c r="Y97" s="24"/>
      <c r="Z97" s="24"/>
      <c r="AA97" s="24"/>
      <c r="AB97" s="24"/>
      <c r="AC97" s="25"/>
      <c r="AD97" s="24"/>
      <c r="AE97" s="24"/>
      <c r="AF97" s="26"/>
    </row>
    <row r="98" spans="1:32" ht="15.6" customHeight="1" x14ac:dyDescent="0.3">
      <c r="A98" s="23" t="s">
        <v>78</v>
      </c>
      <c r="B98" s="24"/>
      <c r="C98" s="24"/>
      <c r="D98" s="24"/>
      <c r="E98" s="24"/>
      <c r="F98" s="24"/>
      <c r="G98" s="24"/>
      <c r="H98" s="25"/>
      <c r="I98" s="24"/>
      <c r="J98" s="24"/>
      <c r="K98" s="24"/>
      <c r="L98" s="24"/>
      <c r="M98" s="24"/>
      <c r="N98" s="24"/>
      <c r="O98" s="25"/>
      <c r="P98" s="24"/>
      <c r="Q98" s="24"/>
      <c r="R98" s="24"/>
      <c r="S98" s="24"/>
      <c r="T98" s="24"/>
      <c r="U98" s="24"/>
      <c r="V98" s="25"/>
      <c r="W98" s="24"/>
      <c r="X98" s="24"/>
      <c r="Y98" s="24"/>
      <c r="Z98" s="24"/>
      <c r="AA98" s="24"/>
      <c r="AB98" s="24"/>
      <c r="AC98" s="25"/>
      <c r="AD98" s="24"/>
      <c r="AE98" s="24"/>
      <c r="AF98" s="26"/>
    </row>
    <row r="99" spans="1:32" x14ac:dyDescent="0.3">
      <c r="A99" s="23" t="s">
        <v>80</v>
      </c>
      <c r="B99" s="24" t="s">
        <v>89</v>
      </c>
      <c r="C99" s="24" t="s">
        <v>86</v>
      </c>
      <c r="D99" s="24" t="s">
        <v>334</v>
      </c>
      <c r="E99" s="24" t="s">
        <v>89</v>
      </c>
      <c r="F99" s="24" t="s">
        <v>88</v>
      </c>
      <c r="G99" s="24" t="s">
        <v>95</v>
      </c>
      <c r="H99" s="25" t="s">
        <v>85</v>
      </c>
      <c r="I99" s="24" t="s">
        <v>134</v>
      </c>
      <c r="J99" s="24" t="s">
        <v>335</v>
      </c>
      <c r="K99" s="24" t="s">
        <v>151</v>
      </c>
      <c r="L99" s="24" t="s">
        <v>84</v>
      </c>
      <c r="M99" s="24" t="s">
        <v>86</v>
      </c>
      <c r="N99" s="24" t="s">
        <v>263</v>
      </c>
      <c r="O99" s="25" t="s">
        <v>85</v>
      </c>
      <c r="P99" s="24" t="s">
        <v>85</v>
      </c>
      <c r="Q99" s="24" t="s">
        <v>97</v>
      </c>
      <c r="R99" s="24" t="s">
        <v>147</v>
      </c>
      <c r="S99" s="24" t="s">
        <v>97</v>
      </c>
      <c r="T99" s="24" t="s">
        <v>95</v>
      </c>
      <c r="U99" s="24" t="s">
        <v>85</v>
      </c>
      <c r="V99" s="25" t="s">
        <v>85</v>
      </c>
      <c r="W99" s="24" t="s">
        <v>261</v>
      </c>
      <c r="X99" s="24" t="s">
        <v>220</v>
      </c>
      <c r="Y99" s="24" t="s">
        <v>336</v>
      </c>
      <c r="Z99" s="24" t="s">
        <v>84</v>
      </c>
      <c r="AA99" s="24" t="s">
        <v>132</v>
      </c>
      <c r="AB99" s="24" t="s">
        <v>97</v>
      </c>
      <c r="AC99" s="25" t="s">
        <v>85</v>
      </c>
      <c r="AD99" s="24" t="s">
        <v>181</v>
      </c>
      <c r="AE99" s="24" t="s">
        <v>152</v>
      </c>
      <c r="AF99" s="26" t="s">
        <v>152</v>
      </c>
    </row>
    <row r="100" spans="1:32" x14ac:dyDescent="0.3">
      <c r="A100" s="23" t="s">
        <v>101</v>
      </c>
      <c r="B100" s="24"/>
      <c r="C100" s="24"/>
      <c r="D100" s="38" t="s">
        <v>278</v>
      </c>
      <c r="E100" s="24"/>
      <c r="F100" s="24"/>
      <c r="G100" s="24">
        <f>0+16/60</f>
        <v>0.26666666666666666</v>
      </c>
      <c r="H100" s="25"/>
      <c r="I100" s="24">
        <f>0+23/60</f>
        <v>0.38333333333333336</v>
      </c>
      <c r="J100" s="24" t="s">
        <v>273</v>
      </c>
      <c r="K100" s="24"/>
      <c r="L100" s="24"/>
      <c r="M100" s="24"/>
      <c r="N100" s="24" t="s">
        <v>277</v>
      </c>
      <c r="O100" s="25"/>
      <c r="P100" s="24"/>
      <c r="Q100" s="24"/>
      <c r="R100" s="24"/>
      <c r="S100" s="24"/>
      <c r="T100" s="24"/>
      <c r="U100" s="24"/>
      <c r="V100" s="25"/>
      <c r="W100" s="24" t="s">
        <v>269</v>
      </c>
      <c r="X100" s="24">
        <f>0+25/60</f>
        <v>0.41666666666666669</v>
      </c>
      <c r="Y100" s="24">
        <f>0+24/60</f>
        <v>0.4</v>
      </c>
      <c r="Z100" s="24"/>
      <c r="AA100" s="24">
        <f>0+25/60</f>
        <v>0.41666666666666669</v>
      </c>
      <c r="AB100" s="24">
        <f>0+28/60</f>
        <v>0.46666666666666667</v>
      </c>
      <c r="AC100" s="25"/>
      <c r="AD100" s="24">
        <f>0+37/60</f>
        <v>0.6166666666666667</v>
      </c>
      <c r="AE100" s="24">
        <f>0+27/60</f>
        <v>0.45</v>
      </c>
      <c r="AF100" s="26">
        <f>0+22/60</f>
        <v>0.36666666666666664</v>
      </c>
    </row>
    <row r="101" spans="1:32" x14ac:dyDescent="0.3">
      <c r="A101" s="23" t="s">
        <v>102</v>
      </c>
      <c r="B101" s="24"/>
      <c r="C101" s="24"/>
      <c r="D101" s="24"/>
      <c r="E101" s="24"/>
      <c r="F101" s="24"/>
      <c r="G101" s="24"/>
      <c r="H101" s="25"/>
      <c r="I101" s="24"/>
      <c r="J101" s="24"/>
      <c r="K101" s="24"/>
      <c r="L101" s="24"/>
      <c r="M101" s="24"/>
      <c r="N101" s="24"/>
      <c r="O101" s="25"/>
      <c r="P101" s="24"/>
      <c r="Q101" s="24"/>
      <c r="R101" s="24"/>
      <c r="S101" s="24"/>
      <c r="T101" s="24"/>
      <c r="U101" s="24"/>
      <c r="V101" s="25"/>
      <c r="W101" s="24"/>
      <c r="X101" s="24"/>
      <c r="Y101" s="24"/>
      <c r="Z101" s="24"/>
      <c r="AA101" s="24"/>
      <c r="AB101" s="24"/>
      <c r="AC101" s="25"/>
      <c r="AD101" s="24"/>
      <c r="AE101" s="24"/>
      <c r="AF101" s="26"/>
    </row>
    <row r="102" spans="1:32" x14ac:dyDescent="0.3">
      <c r="A102" s="23" t="s">
        <v>103</v>
      </c>
      <c r="B102" s="24">
        <f>3+57/60</f>
        <v>3.95</v>
      </c>
      <c r="C102" s="24">
        <f>1+3/60</f>
        <v>1.05</v>
      </c>
      <c r="D102" s="38" t="s">
        <v>337</v>
      </c>
      <c r="E102" s="24"/>
      <c r="F102" s="24">
        <f>0+30/60</f>
        <v>0.5</v>
      </c>
      <c r="G102" s="24"/>
      <c r="H102" s="25"/>
      <c r="I102" s="24"/>
      <c r="J102" s="24">
        <f>0+15/60</f>
        <v>0.25</v>
      </c>
      <c r="K102" s="24"/>
      <c r="L102" s="24"/>
      <c r="M102" s="24"/>
      <c r="N102" s="24">
        <f>0+49/60</f>
        <v>0.81666666666666665</v>
      </c>
      <c r="O102" s="25"/>
      <c r="P102" s="24">
        <f>1+0/60</f>
        <v>1</v>
      </c>
      <c r="Q102" s="24">
        <f>3+19/60</f>
        <v>3.3166666666666664</v>
      </c>
      <c r="R102" s="24"/>
      <c r="S102" s="24">
        <f>1+7/60</f>
        <v>1.1166666666666667</v>
      </c>
      <c r="T102" s="24"/>
      <c r="U102" s="24">
        <f>5+0/60</f>
        <v>5</v>
      </c>
      <c r="V102" s="25"/>
      <c r="W102" s="24">
        <f>3+36/60</f>
        <v>3.6</v>
      </c>
      <c r="X102" s="24"/>
      <c r="Y102" s="24"/>
      <c r="Z102" s="24"/>
      <c r="AA102" s="24"/>
      <c r="AB102" s="24"/>
      <c r="AC102" s="25"/>
      <c r="AD102" s="24"/>
      <c r="AE102" s="24"/>
      <c r="AF102" s="26"/>
    </row>
    <row r="103" spans="1:32" ht="14.4" thickBot="1" x14ac:dyDescent="0.35">
      <c r="A103" s="31" t="s">
        <v>104</v>
      </c>
      <c r="B103" s="32" t="s">
        <v>105</v>
      </c>
      <c r="C103" s="32" t="s">
        <v>105</v>
      </c>
      <c r="D103" s="32" t="s">
        <v>105</v>
      </c>
      <c r="E103" s="32" t="s">
        <v>105</v>
      </c>
      <c r="F103" s="32" t="s">
        <v>105</v>
      </c>
      <c r="G103" s="32" t="s">
        <v>105</v>
      </c>
      <c r="H103" s="33" t="s">
        <v>105</v>
      </c>
      <c r="I103" s="32" t="s">
        <v>105</v>
      </c>
      <c r="J103" s="32" t="s">
        <v>105</v>
      </c>
      <c r="K103" s="32" t="s">
        <v>105</v>
      </c>
      <c r="L103" s="32" t="s">
        <v>105</v>
      </c>
      <c r="M103" s="32" t="s">
        <v>105</v>
      </c>
      <c r="N103" s="32" t="s">
        <v>105</v>
      </c>
      <c r="O103" s="33" t="s">
        <v>105</v>
      </c>
      <c r="P103" s="32" t="s">
        <v>105</v>
      </c>
      <c r="Q103" s="32" t="s">
        <v>105</v>
      </c>
      <c r="R103" s="32" t="s">
        <v>105</v>
      </c>
      <c r="S103" s="32" t="s">
        <v>105</v>
      </c>
      <c r="T103" s="32" t="s">
        <v>105</v>
      </c>
      <c r="U103" s="32" t="s">
        <v>105</v>
      </c>
      <c r="V103" s="33" t="s">
        <v>105</v>
      </c>
      <c r="W103" s="32" t="s">
        <v>105</v>
      </c>
      <c r="X103" s="32" t="s">
        <v>105</v>
      </c>
      <c r="Y103" s="32" t="s">
        <v>105</v>
      </c>
      <c r="Z103" s="32" t="s">
        <v>105</v>
      </c>
      <c r="AA103" s="32" t="s">
        <v>105</v>
      </c>
      <c r="AB103" s="32" t="s">
        <v>105</v>
      </c>
      <c r="AC103" s="33" t="s">
        <v>105</v>
      </c>
      <c r="AD103" s="32" t="s">
        <v>105</v>
      </c>
      <c r="AE103" s="32" t="s">
        <v>105</v>
      </c>
      <c r="AF103" s="34" t="s">
        <v>105</v>
      </c>
    </row>
    <row r="104" spans="1:32" ht="27" customHeight="1" thickBot="1" x14ac:dyDescent="0.35">
      <c r="A104" s="16" t="s">
        <v>35</v>
      </c>
      <c r="B104" s="16"/>
      <c r="C104" s="17" t="s">
        <v>338</v>
      </c>
      <c r="D104" s="17"/>
      <c r="E104" s="17"/>
      <c r="F104" s="17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9"/>
      <c r="Y104" s="19"/>
      <c r="Z104" s="19"/>
      <c r="AA104" s="19"/>
      <c r="AB104" s="19"/>
      <c r="AC104" s="20"/>
      <c r="AD104" s="21"/>
      <c r="AE104" s="21"/>
      <c r="AF104" s="21"/>
    </row>
    <row r="105" spans="1:32" ht="14.4" customHeight="1" x14ac:dyDescent="0.3">
      <c r="A105" s="23" t="s">
        <v>37</v>
      </c>
      <c r="B105" s="24" t="s">
        <v>38</v>
      </c>
      <c r="C105" s="24" t="s">
        <v>39</v>
      </c>
      <c r="D105" s="24" t="s">
        <v>38</v>
      </c>
      <c r="E105" s="24" t="s">
        <v>38</v>
      </c>
      <c r="F105" s="24" t="s">
        <v>38</v>
      </c>
      <c r="G105" s="24" t="s">
        <v>38</v>
      </c>
      <c r="H105" s="25" t="s">
        <v>40</v>
      </c>
      <c r="I105" s="24" t="s">
        <v>38</v>
      </c>
      <c r="J105" s="24" t="s">
        <v>38</v>
      </c>
      <c r="K105" s="24" t="s">
        <v>38</v>
      </c>
      <c r="L105" s="24" t="s">
        <v>38</v>
      </c>
      <c r="M105" s="24" t="s">
        <v>38</v>
      </c>
      <c r="N105" s="24" t="s">
        <v>38</v>
      </c>
      <c r="O105" s="25" t="s">
        <v>157</v>
      </c>
      <c r="P105" s="24" t="s">
        <v>38</v>
      </c>
      <c r="Q105" s="24" t="s">
        <v>39</v>
      </c>
      <c r="R105" s="24" t="s">
        <v>38</v>
      </c>
      <c r="S105" s="24" t="s">
        <v>38</v>
      </c>
      <c r="T105" s="24" t="s">
        <v>38</v>
      </c>
      <c r="U105" s="24" t="s">
        <v>38</v>
      </c>
      <c r="V105" s="25" t="s">
        <v>40</v>
      </c>
      <c r="W105" s="24" t="s">
        <v>38</v>
      </c>
      <c r="X105" s="24" t="s">
        <v>38</v>
      </c>
      <c r="Y105" s="24" t="s">
        <v>38</v>
      </c>
      <c r="Z105" s="24" t="s">
        <v>38</v>
      </c>
      <c r="AA105" s="24" t="s">
        <v>38</v>
      </c>
      <c r="AB105" s="24" t="s">
        <v>39</v>
      </c>
      <c r="AC105" s="25" t="s">
        <v>40</v>
      </c>
      <c r="AD105" s="24" t="s">
        <v>38</v>
      </c>
      <c r="AE105" s="24" t="s">
        <v>39</v>
      </c>
      <c r="AF105" s="26" t="s">
        <v>38</v>
      </c>
    </row>
    <row r="106" spans="1:32" ht="13.8" customHeight="1" x14ac:dyDescent="0.3">
      <c r="A106" s="23" t="s">
        <v>41</v>
      </c>
      <c r="B106" s="24" t="s">
        <v>160</v>
      </c>
      <c r="C106" s="38">
        <v>7.15</v>
      </c>
      <c r="D106" s="38" t="s">
        <v>339</v>
      </c>
      <c r="E106" s="24" t="s">
        <v>235</v>
      </c>
      <c r="F106" s="24" t="s">
        <v>55</v>
      </c>
      <c r="G106" s="24" t="s">
        <v>47</v>
      </c>
      <c r="H106" s="25"/>
      <c r="I106" s="24" t="s">
        <v>235</v>
      </c>
      <c r="J106" s="24" t="s">
        <v>108</v>
      </c>
      <c r="K106" s="24" t="s">
        <v>340</v>
      </c>
      <c r="L106" s="24" t="s">
        <v>44</v>
      </c>
      <c r="M106" s="24" t="s">
        <v>159</v>
      </c>
      <c r="N106" s="24" t="s">
        <v>163</v>
      </c>
      <c r="O106" s="25" t="s">
        <v>341</v>
      </c>
      <c r="P106" s="24" t="s">
        <v>110</v>
      </c>
      <c r="Q106" s="24"/>
      <c r="R106" s="24" t="s">
        <v>307</v>
      </c>
      <c r="S106" s="24" t="s">
        <v>342</v>
      </c>
      <c r="T106" s="24" t="s">
        <v>340</v>
      </c>
      <c r="U106" s="24" t="s">
        <v>140</v>
      </c>
      <c r="V106" s="25"/>
      <c r="W106" s="24" t="s">
        <v>290</v>
      </c>
      <c r="X106" s="24" t="s">
        <v>343</v>
      </c>
      <c r="Y106" s="24" t="s">
        <v>113</v>
      </c>
      <c r="Z106" s="24" t="s">
        <v>236</v>
      </c>
      <c r="AA106" s="24" t="s">
        <v>192</v>
      </c>
      <c r="AB106" s="24" t="s">
        <v>344</v>
      </c>
      <c r="AC106" s="25"/>
      <c r="AD106" s="24" t="s">
        <v>163</v>
      </c>
      <c r="AE106" s="24" t="s">
        <v>50</v>
      </c>
      <c r="AF106" s="26" t="s">
        <v>187</v>
      </c>
    </row>
    <row r="107" spans="1:32" ht="13.8" customHeight="1" x14ac:dyDescent="0.3">
      <c r="A107" s="23" t="s">
        <v>56</v>
      </c>
      <c r="B107" s="24" t="s">
        <v>255</v>
      </c>
      <c r="C107" s="38">
        <v>20.45</v>
      </c>
      <c r="D107" s="38" t="s">
        <v>345</v>
      </c>
      <c r="E107" s="24" t="s">
        <v>346</v>
      </c>
      <c r="F107" s="24" t="s">
        <v>165</v>
      </c>
      <c r="G107" s="24" t="s">
        <v>347</v>
      </c>
      <c r="H107" s="25"/>
      <c r="I107" s="24" t="s">
        <v>348</v>
      </c>
      <c r="J107" s="24" t="s">
        <v>71</v>
      </c>
      <c r="K107" s="24" t="s">
        <v>340</v>
      </c>
      <c r="L107" s="24" t="s">
        <v>349</v>
      </c>
      <c r="M107" s="24" t="s">
        <v>246</v>
      </c>
      <c r="N107" s="24" t="s">
        <v>163</v>
      </c>
      <c r="O107" s="25" t="s">
        <v>325</v>
      </c>
      <c r="P107" s="24" t="s">
        <v>350</v>
      </c>
      <c r="Q107" s="27" t="s">
        <v>59</v>
      </c>
      <c r="R107" s="24" t="s">
        <v>307</v>
      </c>
      <c r="S107" s="24" t="s">
        <v>342</v>
      </c>
      <c r="T107" s="24" t="s">
        <v>340</v>
      </c>
      <c r="U107" s="24" t="s">
        <v>140</v>
      </c>
      <c r="V107" s="25"/>
      <c r="W107" s="24" t="s">
        <v>332</v>
      </c>
      <c r="X107" s="24" t="s">
        <v>351</v>
      </c>
      <c r="Y107" s="24" t="s">
        <v>254</v>
      </c>
      <c r="Z107" s="24" t="s">
        <v>236</v>
      </c>
      <c r="AA107" s="24" t="s">
        <v>352</v>
      </c>
      <c r="AB107" s="24" t="s">
        <v>344</v>
      </c>
      <c r="AC107" s="25"/>
      <c r="AD107" s="24" t="s">
        <v>121</v>
      </c>
      <c r="AE107" s="35">
        <v>17</v>
      </c>
      <c r="AF107" s="26" t="s">
        <v>353</v>
      </c>
    </row>
    <row r="108" spans="1:32" ht="13.8" customHeight="1" x14ac:dyDescent="0.3">
      <c r="A108" s="23" t="s">
        <v>77</v>
      </c>
      <c r="B108" s="24"/>
      <c r="C108" s="36" t="s">
        <v>122</v>
      </c>
      <c r="D108" s="36" t="s">
        <v>124</v>
      </c>
      <c r="E108" s="36" t="s">
        <v>124</v>
      </c>
      <c r="F108" s="24" t="s">
        <v>165</v>
      </c>
      <c r="G108" s="36" t="s">
        <v>122</v>
      </c>
      <c r="H108" s="25"/>
      <c r="I108" s="36" t="s">
        <v>124</v>
      </c>
      <c r="J108" s="24"/>
      <c r="K108" s="36" t="s">
        <v>124</v>
      </c>
      <c r="L108" s="36" t="s">
        <v>122</v>
      </c>
      <c r="M108" s="36" t="s">
        <v>124</v>
      </c>
      <c r="N108" s="24" t="s">
        <v>354</v>
      </c>
      <c r="O108" s="36" t="s">
        <v>122</v>
      </c>
      <c r="P108" s="24"/>
      <c r="Q108" s="28"/>
      <c r="R108" s="24" t="s">
        <v>118</v>
      </c>
      <c r="S108" s="36" t="s">
        <v>124</v>
      </c>
      <c r="T108" s="24" t="s">
        <v>256</v>
      </c>
      <c r="U108" s="24" t="s">
        <v>72</v>
      </c>
      <c r="V108" s="25"/>
      <c r="W108" s="36" t="s">
        <v>122</v>
      </c>
      <c r="X108" s="36" t="s">
        <v>122</v>
      </c>
      <c r="Y108" s="36" t="s">
        <v>124</v>
      </c>
      <c r="Z108" s="24" t="s">
        <v>116</v>
      </c>
      <c r="AA108" s="36" t="s">
        <v>122</v>
      </c>
      <c r="AB108" s="24"/>
      <c r="AC108" s="25"/>
      <c r="AD108" s="36" t="s">
        <v>122</v>
      </c>
      <c r="AE108" s="24"/>
      <c r="AF108" s="26"/>
    </row>
    <row r="109" spans="1:32" ht="13.8" customHeight="1" x14ac:dyDescent="0.3">
      <c r="A109" s="23" t="s">
        <v>78</v>
      </c>
      <c r="B109" s="24"/>
      <c r="C109" s="37"/>
      <c r="D109" s="37"/>
      <c r="E109" s="37"/>
      <c r="F109" s="24" t="s">
        <v>165</v>
      </c>
      <c r="G109" s="37"/>
      <c r="H109" s="25"/>
      <c r="I109" s="37"/>
      <c r="J109" s="24"/>
      <c r="K109" s="37"/>
      <c r="L109" s="37"/>
      <c r="M109" s="37"/>
      <c r="N109" s="24"/>
      <c r="O109" s="37"/>
      <c r="P109" s="24"/>
      <c r="Q109" s="28"/>
      <c r="R109" s="24" t="s">
        <v>74</v>
      </c>
      <c r="S109" s="37"/>
      <c r="T109" s="24" t="s">
        <v>256</v>
      </c>
      <c r="U109" s="24" t="s">
        <v>72</v>
      </c>
      <c r="V109" s="25"/>
      <c r="W109" s="37"/>
      <c r="X109" s="37"/>
      <c r="Y109" s="37"/>
      <c r="Z109" s="24"/>
      <c r="AA109" s="37"/>
      <c r="AB109" s="24"/>
      <c r="AC109" s="25"/>
      <c r="AD109" s="37"/>
      <c r="AE109" s="24"/>
      <c r="AF109" s="26"/>
    </row>
    <row r="110" spans="1:32" x14ac:dyDescent="0.3">
      <c r="A110" s="23" t="s">
        <v>80</v>
      </c>
      <c r="B110" s="24" t="s">
        <v>220</v>
      </c>
      <c r="C110" s="37"/>
      <c r="D110" s="37"/>
      <c r="E110" s="37"/>
      <c r="F110" s="24" t="s">
        <v>82</v>
      </c>
      <c r="G110" s="37"/>
      <c r="H110" s="25" t="s">
        <v>85</v>
      </c>
      <c r="I110" s="37"/>
      <c r="J110" s="24" t="s">
        <v>127</v>
      </c>
      <c r="K110" s="37"/>
      <c r="L110" s="37"/>
      <c r="M110" s="37"/>
      <c r="N110" s="24" t="s">
        <v>336</v>
      </c>
      <c r="O110" s="37"/>
      <c r="P110" s="24" t="s">
        <v>355</v>
      </c>
      <c r="Q110" s="28"/>
      <c r="R110" s="24" t="s">
        <v>356</v>
      </c>
      <c r="S110" s="37"/>
      <c r="T110" s="24" t="s">
        <v>357</v>
      </c>
      <c r="U110" s="24" t="s">
        <v>130</v>
      </c>
      <c r="V110" s="25" t="s">
        <v>85</v>
      </c>
      <c r="W110" s="37"/>
      <c r="X110" s="37"/>
      <c r="Y110" s="37"/>
      <c r="Z110" s="24" t="s">
        <v>358</v>
      </c>
      <c r="AA110" s="37"/>
      <c r="AB110" s="24" t="s">
        <v>85</v>
      </c>
      <c r="AC110" s="25" t="s">
        <v>85</v>
      </c>
      <c r="AD110" s="37"/>
      <c r="AE110" s="24" t="s">
        <v>85</v>
      </c>
      <c r="AF110" s="26" t="s">
        <v>359</v>
      </c>
    </row>
    <row r="111" spans="1:32" x14ac:dyDescent="0.3">
      <c r="A111" s="23" t="s">
        <v>101</v>
      </c>
      <c r="B111" s="24" t="s">
        <v>360</v>
      </c>
      <c r="C111" s="24"/>
      <c r="D111" s="24"/>
      <c r="E111" s="24" t="s">
        <v>280</v>
      </c>
      <c r="F111" s="24"/>
      <c r="G111" s="24"/>
      <c r="H111" s="25"/>
      <c r="I111" s="24" t="s">
        <v>280</v>
      </c>
      <c r="J111" s="24"/>
      <c r="K111" s="24" t="s">
        <v>361</v>
      </c>
      <c r="L111" s="24"/>
      <c r="M111" s="24" t="s">
        <v>362</v>
      </c>
      <c r="N111" s="24" t="s">
        <v>184</v>
      </c>
      <c r="O111" s="25"/>
      <c r="P111" s="24">
        <f>0+17/60</f>
        <v>0.28333333333333333</v>
      </c>
      <c r="Q111" s="28"/>
      <c r="R111" s="24">
        <f>1+18/60</f>
        <v>1.3</v>
      </c>
      <c r="S111" s="24"/>
      <c r="T111" s="24" t="s">
        <v>361</v>
      </c>
      <c r="U111" s="24"/>
      <c r="V111" s="25"/>
      <c r="W111" s="24" t="s">
        <v>363</v>
      </c>
      <c r="X111" s="24" t="s">
        <v>364</v>
      </c>
      <c r="Y111" s="24"/>
      <c r="Z111" s="24">
        <f>0+54/60</f>
        <v>0.9</v>
      </c>
      <c r="AA111" s="24" t="s">
        <v>273</v>
      </c>
      <c r="AB111" s="24"/>
      <c r="AC111" s="25"/>
      <c r="AD111" s="24" t="s">
        <v>184</v>
      </c>
      <c r="AE111" s="24"/>
      <c r="AF111" s="26">
        <f>0+27/60</f>
        <v>0.45</v>
      </c>
    </row>
    <row r="112" spans="1:32" x14ac:dyDescent="0.3">
      <c r="A112" s="23" t="s">
        <v>102</v>
      </c>
      <c r="B112" s="24"/>
      <c r="C112" s="24"/>
      <c r="D112" s="24"/>
      <c r="E112" s="24"/>
      <c r="F112" s="24"/>
      <c r="G112" s="24"/>
      <c r="H112" s="25"/>
      <c r="I112" s="24"/>
      <c r="J112" s="24"/>
      <c r="K112" s="24"/>
      <c r="L112" s="24"/>
      <c r="M112" s="24"/>
      <c r="N112" s="24"/>
      <c r="O112" s="25"/>
      <c r="P112" s="24">
        <f>4+58/60</f>
        <v>4.9666666666666668</v>
      </c>
      <c r="Q112" s="29"/>
      <c r="R112" s="24"/>
      <c r="S112" s="24"/>
      <c r="T112" s="24"/>
      <c r="U112" s="24"/>
      <c r="V112" s="25"/>
      <c r="W112" s="24"/>
      <c r="X112" s="24"/>
      <c r="Y112" s="24"/>
      <c r="Z112" s="24"/>
      <c r="AA112" s="24"/>
      <c r="AB112" s="24"/>
      <c r="AC112" s="25"/>
      <c r="AD112" s="24"/>
      <c r="AE112" s="24"/>
      <c r="AF112" s="26">
        <f>0+42/60</f>
        <v>0.7</v>
      </c>
    </row>
    <row r="113" spans="1:32" x14ac:dyDescent="0.3">
      <c r="A113" s="23" t="s">
        <v>103</v>
      </c>
      <c r="B113" s="24">
        <f>2+36/60</f>
        <v>2.6</v>
      </c>
      <c r="C113" s="24">
        <f>5+0/60</f>
        <v>5</v>
      </c>
      <c r="D113" s="24">
        <f>5+14/60</f>
        <v>5.2333333333333334</v>
      </c>
      <c r="E113" s="24">
        <f>3+35/60</f>
        <v>3.5833333333333335</v>
      </c>
      <c r="F113" s="24"/>
      <c r="G113" s="24">
        <f>2+37/60</f>
        <v>2.6166666666666667</v>
      </c>
      <c r="H113" s="25"/>
      <c r="I113" s="24">
        <f>3+55/60</f>
        <v>3.9166666666666665</v>
      </c>
      <c r="J113" s="24"/>
      <c r="K113" s="24">
        <f>2+37/60</f>
        <v>2.6166666666666667</v>
      </c>
      <c r="L113" s="24">
        <f>4+10/60</f>
        <v>4.166666666666667</v>
      </c>
      <c r="M113" s="24">
        <f>3+0/60</f>
        <v>3</v>
      </c>
      <c r="N113" s="24">
        <f>1+9/60</f>
        <v>1.1499999999999999</v>
      </c>
      <c r="O113" s="25">
        <f>9+48/60</f>
        <v>9.8000000000000007</v>
      </c>
      <c r="P113" s="24"/>
      <c r="Q113" s="24"/>
      <c r="R113" s="24"/>
      <c r="S113" s="24">
        <f>3+45/60</f>
        <v>3.75</v>
      </c>
      <c r="T113" s="24">
        <f>0+17/60</f>
        <v>0.28333333333333333</v>
      </c>
      <c r="U113" s="24"/>
      <c r="V113" s="25"/>
      <c r="W113" s="24">
        <f>3+0/60</f>
        <v>3</v>
      </c>
      <c r="X113" s="24">
        <f>0+52/60</f>
        <v>0.8666666666666667</v>
      </c>
      <c r="Y113" s="24">
        <f>4+50/60</f>
        <v>4.833333333333333</v>
      </c>
      <c r="Z113" s="24"/>
      <c r="AA113" s="24">
        <f>2+39/60</f>
        <v>2.65</v>
      </c>
      <c r="AB113" s="24"/>
      <c r="AC113" s="25"/>
      <c r="AD113" s="24">
        <f>2+5/60</f>
        <v>2.0833333333333335</v>
      </c>
      <c r="AE113" s="24"/>
      <c r="AF113" s="26"/>
    </row>
    <row r="114" spans="1:32" ht="14.4" thickBot="1" x14ac:dyDescent="0.35">
      <c r="A114" s="31" t="s">
        <v>104</v>
      </c>
      <c r="B114" s="32" t="s">
        <v>105</v>
      </c>
      <c r="C114" s="32" t="s">
        <v>105</v>
      </c>
      <c r="D114" s="32" t="s">
        <v>105</v>
      </c>
      <c r="E114" s="32" t="s">
        <v>105</v>
      </c>
      <c r="F114" s="32" t="s">
        <v>105</v>
      </c>
      <c r="G114" s="32" t="s">
        <v>105</v>
      </c>
      <c r="H114" s="33" t="s">
        <v>105</v>
      </c>
      <c r="I114" s="32" t="s">
        <v>105</v>
      </c>
      <c r="J114" s="32" t="s">
        <v>105</v>
      </c>
      <c r="K114" s="32" t="s">
        <v>105</v>
      </c>
      <c r="L114" s="32" t="s">
        <v>105</v>
      </c>
      <c r="M114" s="32" t="s">
        <v>105</v>
      </c>
      <c r="N114" s="32" t="s">
        <v>105</v>
      </c>
      <c r="O114" s="33" t="s">
        <v>105</v>
      </c>
      <c r="P114" s="32" t="s">
        <v>105</v>
      </c>
      <c r="Q114" s="32" t="s">
        <v>105</v>
      </c>
      <c r="R114" s="32" t="s">
        <v>105</v>
      </c>
      <c r="S114" s="32" t="s">
        <v>105</v>
      </c>
      <c r="T114" s="32" t="s">
        <v>105</v>
      </c>
      <c r="U114" s="32" t="s">
        <v>105</v>
      </c>
      <c r="V114" s="33" t="s">
        <v>105</v>
      </c>
      <c r="W114" s="32" t="s">
        <v>105</v>
      </c>
      <c r="X114" s="32" t="s">
        <v>105</v>
      </c>
      <c r="Y114" s="32" t="s">
        <v>105</v>
      </c>
      <c r="Z114" s="32" t="s">
        <v>105</v>
      </c>
      <c r="AA114" s="32" t="s">
        <v>105</v>
      </c>
      <c r="AB114" s="32" t="s">
        <v>105</v>
      </c>
      <c r="AC114" s="33" t="s">
        <v>105</v>
      </c>
      <c r="AD114" s="32" t="s">
        <v>105</v>
      </c>
      <c r="AE114" s="32" t="s">
        <v>105</v>
      </c>
      <c r="AF114" s="34" t="s">
        <v>105</v>
      </c>
    </row>
    <row r="115" spans="1:32" ht="25.8" customHeight="1" thickBot="1" x14ac:dyDescent="0.35">
      <c r="A115" s="16" t="s">
        <v>35</v>
      </c>
      <c r="B115" s="16"/>
      <c r="C115" s="17" t="s">
        <v>365</v>
      </c>
      <c r="D115" s="17"/>
      <c r="E115" s="17"/>
      <c r="F115" s="1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9"/>
      <c r="Y115" s="19"/>
      <c r="Z115" s="19"/>
      <c r="AA115" s="19"/>
      <c r="AB115" s="19"/>
      <c r="AC115" s="20"/>
      <c r="AD115" s="21"/>
      <c r="AE115" s="21"/>
      <c r="AF115" s="21"/>
    </row>
    <row r="116" spans="1:32" ht="14.4" customHeight="1" x14ac:dyDescent="0.3">
      <c r="A116" s="23" t="s">
        <v>37</v>
      </c>
      <c r="B116" s="24" t="s">
        <v>38</v>
      </c>
      <c r="C116" s="24" t="s">
        <v>38</v>
      </c>
      <c r="D116" s="24" t="s">
        <v>38</v>
      </c>
      <c r="E116" s="24" t="s">
        <v>38</v>
      </c>
      <c r="F116" s="24" t="s">
        <v>38</v>
      </c>
      <c r="G116" s="24" t="s">
        <v>38</v>
      </c>
      <c r="H116" s="25" t="s">
        <v>40</v>
      </c>
      <c r="I116" s="24" t="s">
        <v>38</v>
      </c>
      <c r="J116" s="24" t="s">
        <v>38</v>
      </c>
      <c r="K116" s="24" t="s">
        <v>38</v>
      </c>
      <c r="L116" s="24" t="s">
        <v>38</v>
      </c>
      <c r="M116" s="24" t="s">
        <v>38</v>
      </c>
      <c r="N116" s="24" t="s">
        <v>38</v>
      </c>
      <c r="O116" s="25" t="s">
        <v>40</v>
      </c>
      <c r="P116" s="24" t="s">
        <v>38</v>
      </c>
      <c r="Q116" s="24" t="s">
        <v>39</v>
      </c>
      <c r="R116" s="24" t="s">
        <v>38</v>
      </c>
      <c r="S116" s="24" t="s">
        <v>38</v>
      </c>
      <c r="T116" s="24" t="s">
        <v>38</v>
      </c>
      <c r="U116" s="24" t="s">
        <v>38</v>
      </c>
      <c r="V116" s="25" t="s">
        <v>40</v>
      </c>
      <c r="W116" s="24" t="s">
        <v>38</v>
      </c>
      <c r="X116" s="24" t="s">
        <v>38</v>
      </c>
      <c r="Y116" s="24" t="s">
        <v>38</v>
      </c>
      <c r="Z116" s="24" t="s">
        <v>38</v>
      </c>
      <c r="AA116" s="24" t="s">
        <v>38</v>
      </c>
      <c r="AB116" s="24" t="s">
        <v>38</v>
      </c>
      <c r="AC116" s="25" t="s">
        <v>40</v>
      </c>
      <c r="AD116" s="24" t="s">
        <v>38</v>
      </c>
      <c r="AE116" s="24" t="s">
        <v>38</v>
      </c>
      <c r="AF116" s="26" t="s">
        <v>38</v>
      </c>
    </row>
    <row r="117" spans="1:32" ht="13.8" customHeight="1" x14ac:dyDescent="0.3">
      <c r="A117" s="23" t="s">
        <v>41</v>
      </c>
      <c r="B117" s="24" t="s">
        <v>50</v>
      </c>
      <c r="C117" s="24" t="s">
        <v>55</v>
      </c>
      <c r="D117" s="24" t="s">
        <v>139</v>
      </c>
      <c r="E117" s="24" t="s">
        <v>108</v>
      </c>
      <c r="F117" s="24" t="s">
        <v>42</v>
      </c>
      <c r="G117" s="24" t="s">
        <v>138</v>
      </c>
      <c r="H117" s="25"/>
      <c r="I117" s="24" t="s">
        <v>50</v>
      </c>
      <c r="J117" s="24" t="s">
        <v>44</v>
      </c>
      <c r="K117" s="24" t="s">
        <v>50</v>
      </c>
      <c r="L117" s="24" t="s">
        <v>53</v>
      </c>
      <c r="M117" s="24" t="s">
        <v>140</v>
      </c>
      <c r="N117" s="24" t="s">
        <v>108</v>
      </c>
      <c r="O117" s="25"/>
      <c r="P117" s="24" t="s">
        <v>51</v>
      </c>
      <c r="Q117" s="24" t="s">
        <v>138</v>
      </c>
      <c r="R117" s="24" t="s">
        <v>49</v>
      </c>
      <c r="S117" s="24" t="s">
        <v>43</v>
      </c>
      <c r="T117" s="24" t="s">
        <v>140</v>
      </c>
      <c r="U117" s="24" t="s">
        <v>54</v>
      </c>
      <c r="V117" s="25"/>
      <c r="W117" s="24" t="s">
        <v>49</v>
      </c>
      <c r="X117" s="24" t="s">
        <v>49</v>
      </c>
      <c r="Y117" s="24" t="s">
        <v>43</v>
      </c>
      <c r="Z117" s="24" t="s">
        <v>51</v>
      </c>
      <c r="AA117" s="24" t="s">
        <v>50</v>
      </c>
      <c r="AB117" s="24" t="s">
        <v>51</v>
      </c>
      <c r="AC117" s="25"/>
      <c r="AD117" s="24" t="s">
        <v>48</v>
      </c>
      <c r="AE117" s="24" t="s">
        <v>53</v>
      </c>
      <c r="AF117" s="26" t="s">
        <v>108</v>
      </c>
    </row>
    <row r="118" spans="1:32" ht="13.8" customHeight="1" x14ac:dyDescent="0.3">
      <c r="A118" s="23" t="s">
        <v>56</v>
      </c>
      <c r="B118" s="24" t="s">
        <v>310</v>
      </c>
      <c r="C118" s="24" t="s">
        <v>64</v>
      </c>
      <c r="D118" s="24" t="s">
        <v>74</v>
      </c>
      <c r="E118" s="24" t="s">
        <v>310</v>
      </c>
      <c r="F118" s="24" t="s">
        <v>66</v>
      </c>
      <c r="G118" s="24" t="s">
        <v>138</v>
      </c>
      <c r="H118" s="25"/>
      <c r="I118" s="24" t="s">
        <v>116</v>
      </c>
      <c r="J118" s="24" t="s">
        <v>179</v>
      </c>
      <c r="K118" s="24" t="s">
        <v>64</v>
      </c>
      <c r="L118" s="24" t="s">
        <v>309</v>
      </c>
      <c r="M118" s="24" t="s">
        <v>305</v>
      </c>
      <c r="N118" s="24" t="s">
        <v>205</v>
      </c>
      <c r="O118" s="25"/>
      <c r="P118" s="24" t="s">
        <v>73</v>
      </c>
      <c r="Q118" s="38">
        <v>17.100000000000001</v>
      </c>
      <c r="R118" s="24" t="s">
        <v>62</v>
      </c>
      <c r="S118" s="24" t="s">
        <v>66</v>
      </c>
      <c r="T118" s="24" t="s">
        <v>179</v>
      </c>
      <c r="U118" s="24" t="s">
        <v>309</v>
      </c>
      <c r="V118" s="25"/>
      <c r="W118" s="24" t="s">
        <v>179</v>
      </c>
      <c r="X118" s="24" t="s">
        <v>66</v>
      </c>
      <c r="Y118" s="24" t="s">
        <v>68</v>
      </c>
      <c r="Z118" s="24" t="s">
        <v>71</v>
      </c>
      <c r="AA118" s="24" t="s">
        <v>179</v>
      </c>
      <c r="AB118" s="24" t="s">
        <v>172</v>
      </c>
      <c r="AC118" s="25"/>
      <c r="AD118" s="24" t="s">
        <v>327</v>
      </c>
      <c r="AE118" s="24" t="s">
        <v>366</v>
      </c>
      <c r="AF118" s="26" t="s">
        <v>62</v>
      </c>
    </row>
    <row r="119" spans="1:32" ht="13.8" customHeight="1" x14ac:dyDescent="0.3">
      <c r="A119" s="23" t="s">
        <v>77</v>
      </c>
      <c r="B119" s="24"/>
      <c r="C119" s="24"/>
      <c r="D119" s="24"/>
      <c r="E119" s="24"/>
      <c r="F119" s="24"/>
      <c r="G119" s="24" t="s">
        <v>367</v>
      </c>
      <c r="H119" s="25"/>
      <c r="I119" s="24"/>
      <c r="J119" s="24"/>
      <c r="K119" s="24"/>
      <c r="L119" s="24"/>
      <c r="M119" s="24"/>
      <c r="N119" s="24"/>
      <c r="O119" s="25"/>
      <c r="P119" s="24"/>
      <c r="Q119" s="24"/>
      <c r="R119" s="24"/>
      <c r="S119" s="24"/>
      <c r="T119" s="24"/>
      <c r="U119" s="24"/>
      <c r="V119" s="25"/>
      <c r="W119" s="24"/>
      <c r="X119" s="24"/>
      <c r="Y119" s="24"/>
      <c r="Z119" s="24"/>
      <c r="AA119" s="24"/>
      <c r="AB119" s="24"/>
      <c r="AC119" s="25"/>
      <c r="AD119" s="24"/>
      <c r="AE119" s="24"/>
      <c r="AF119" s="26"/>
    </row>
    <row r="120" spans="1:32" ht="13.8" customHeight="1" x14ac:dyDescent="0.3">
      <c r="A120" s="23" t="s">
        <v>78</v>
      </c>
      <c r="B120" s="24"/>
      <c r="C120" s="24"/>
      <c r="D120" s="24"/>
      <c r="E120" s="24"/>
      <c r="F120" s="24"/>
      <c r="G120" s="24"/>
      <c r="H120" s="25"/>
      <c r="I120" s="24"/>
      <c r="J120" s="24"/>
      <c r="K120" s="24"/>
      <c r="L120" s="24"/>
      <c r="M120" s="24"/>
      <c r="N120" s="24"/>
      <c r="O120" s="25"/>
      <c r="P120" s="24"/>
      <c r="Q120" s="24"/>
      <c r="R120" s="24"/>
      <c r="S120" s="24"/>
      <c r="T120" s="24"/>
      <c r="U120" s="24"/>
      <c r="V120" s="25"/>
      <c r="W120" s="24"/>
      <c r="X120" s="24"/>
      <c r="Y120" s="24"/>
      <c r="Z120" s="24"/>
      <c r="AA120" s="24"/>
      <c r="AB120" s="24"/>
      <c r="AC120" s="25"/>
      <c r="AD120" s="24"/>
      <c r="AE120" s="24"/>
      <c r="AF120" s="26"/>
    </row>
    <row r="121" spans="1:32" ht="13.8" customHeight="1" x14ac:dyDescent="0.3">
      <c r="A121" s="23" t="s">
        <v>80</v>
      </c>
      <c r="B121" s="24" t="s">
        <v>150</v>
      </c>
      <c r="C121" s="24" t="s">
        <v>136</v>
      </c>
      <c r="D121" s="24" t="s">
        <v>368</v>
      </c>
      <c r="E121" s="24" t="s">
        <v>98</v>
      </c>
      <c r="F121" s="24" t="s">
        <v>94</v>
      </c>
      <c r="G121" s="24" t="s">
        <v>369</v>
      </c>
      <c r="H121" s="25" t="s">
        <v>85</v>
      </c>
      <c r="I121" s="24" t="s">
        <v>92</v>
      </c>
      <c r="J121" s="24" t="s">
        <v>127</v>
      </c>
      <c r="K121" s="24" t="s">
        <v>130</v>
      </c>
      <c r="L121" s="24" t="s">
        <v>370</v>
      </c>
      <c r="M121" s="24" t="s">
        <v>371</v>
      </c>
      <c r="N121" s="24" t="s">
        <v>150</v>
      </c>
      <c r="O121" s="25" t="s">
        <v>85</v>
      </c>
      <c r="P121" s="24" t="s">
        <v>130</v>
      </c>
      <c r="Q121" s="24" t="s">
        <v>85</v>
      </c>
      <c r="R121" s="24" t="s">
        <v>98</v>
      </c>
      <c r="S121" s="24" t="s">
        <v>372</v>
      </c>
      <c r="T121" s="24" t="s">
        <v>84</v>
      </c>
      <c r="U121" s="24" t="s">
        <v>373</v>
      </c>
      <c r="V121" s="25" t="s">
        <v>85</v>
      </c>
      <c r="W121" s="24" t="s">
        <v>371</v>
      </c>
      <c r="X121" s="24" t="s">
        <v>90</v>
      </c>
      <c r="Y121" s="24" t="s">
        <v>90</v>
      </c>
      <c r="Z121" s="24" t="s">
        <v>90</v>
      </c>
      <c r="AA121" s="24" t="s">
        <v>90</v>
      </c>
      <c r="AB121" s="24" t="s">
        <v>151</v>
      </c>
      <c r="AC121" s="25" t="s">
        <v>85</v>
      </c>
      <c r="AD121" s="24" t="s">
        <v>88</v>
      </c>
      <c r="AE121" s="24" t="s">
        <v>374</v>
      </c>
      <c r="AF121" s="26" t="s">
        <v>96</v>
      </c>
    </row>
    <row r="122" spans="1:32" ht="13.8" customHeight="1" x14ac:dyDescent="0.3">
      <c r="A122" s="23" t="s">
        <v>101</v>
      </c>
      <c r="B122" s="24"/>
      <c r="C122" s="24"/>
      <c r="D122" s="24">
        <f>0+37/60</f>
        <v>0.6166666666666667</v>
      </c>
      <c r="E122" s="24"/>
      <c r="F122" s="24"/>
      <c r="G122" s="24"/>
      <c r="H122" s="25"/>
      <c r="I122" s="24"/>
      <c r="J122" s="24"/>
      <c r="K122" s="24"/>
      <c r="L122" s="24"/>
      <c r="M122" s="24"/>
      <c r="N122" s="24"/>
      <c r="O122" s="25"/>
      <c r="P122" s="24"/>
      <c r="Q122" s="24"/>
      <c r="R122" s="24"/>
      <c r="S122" s="24"/>
      <c r="T122" s="24"/>
      <c r="U122" s="24"/>
      <c r="V122" s="25"/>
      <c r="W122" s="24"/>
      <c r="X122" s="24"/>
      <c r="Y122" s="24"/>
      <c r="Z122" s="24"/>
      <c r="AA122" s="24"/>
      <c r="AB122" s="24"/>
      <c r="AC122" s="25"/>
      <c r="AD122" s="24"/>
      <c r="AE122" s="24"/>
      <c r="AF122" s="26"/>
    </row>
    <row r="123" spans="1:32" ht="13.2" customHeight="1" x14ac:dyDescent="0.3">
      <c r="A123" s="23" t="s">
        <v>102</v>
      </c>
      <c r="B123" s="24"/>
      <c r="C123" s="24"/>
      <c r="D123" s="24"/>
      <c r="E123" s="24"/>
      <c r="F123" s="24"/>
      <c r="G123" s="24"/>
      <c r="H123" s="25"/>
      <c r="I123" s="24"/>
      <c r="J123" s="24"/>
      <c r="K123" s="24"/>
      <c r="L123" s="24"/>
      <c r="M123" s="24"/>
      <c r="N123" s="24"/>
      <c r="O123" s="25"/>
      <c r="P123" s="24"/>
      <c r="Q123" s="24"/>
      <c r="R123" s="24"/>
      <c r="S123" s="24"/>
      <c r="T123" s="24"/>
      <c r="U123" s="24"/>
      <c r="V123" s="25"/>
      <c r="W123" s="24"/>
      <c r="X123" s="24"/>
      <c r="Y123" s="24"/>
      <c r="Z123" s="24"/>
      <c r="AA123" s="24"/>
      <c r="AB123" s="24"/>
      <c r="AC123" s="25"/>
      <c r="AD123" s="24"/>
      <c r="AE123" s="24"/>
      <c r="AF123" s="26"/>
    </row>
    <row r="124" spans="1:32" ht="13.8" customHeight="1" x14ac:dyDescent="0.3">
      <c r="A124" s="23" t="s">
        <v>103</v>
      </c>
      <c r="B124" s="24"/>
      <c r="C124" s="24"/>
      <c r="D124" s="24"/>
      <c r="E124" s="24"/>
      <c r="F124" s="24"/>
      <c r="G124" s="24"/>
      <c r="H124" s="25"/>
      <c r="I124" s="24"/>
      <c r="J124" s="24"/>
      <c r="K124" s="24"/>
      <c r="L124" s="24"/>
      <c r="M124" s="24"/>
      <c r="N124" s="24"/>
      <c r="O124" s="25"/>
      <c r="P124" s="24"/>
      <c r="Q124" s="24"/>
      <c r="R124" s="24"/>
      <c r="S124" s="24"/>
      <c r="T124" s="24"/>
      <c r="U124" s="24"/>
      <c r="V124" s="25"/>
      <c r="W124" s="24"/>
      <c r="X124" s="24"/>
      <c r="Y124" s="24"/>
      <c r="Z124" s="24"/>
      <c r="AA124" s="24"/>
      <c r="AB124" s="24">
        <f>0+41/60</f>
        <v>0.68333333333333335</v>
      </c>
      <c r="AC124" s="25"/>
      <c r="AD124" s="24">
        <f>0+30/60</f>
        <v>0.5</v>
      </c>
      <c r="AE124" s="24"/>
      <c r="AF124" s="26"/>
    </row>
    <row r="125" spans="1:32" ht="14.4" thickBot="1" x14ac:dyDescent="0.35">
      <c r="A125" s="31" t="s">
        <v>104</v>
      </c>
      <c r="B125" s="32" t="s">
        <v>105</v>
      </c>
      <c r="C125" s="32" t="s">
        <v>105</v>
      </c>
      <c r="D125" s="32" t="s">
        <v>105</v>
      </c>
      <c r="E125" s="32" t="s">
        <v>105</v>
      </c>
      <c r="F125" s="32" t="s">
        <v>105</v>
      </c>
      <c r="G125" s="32" t="s">
        <v>105</v>
      </c>
      <c r="H125" s="33" t="s">
        <v>105</v>
      </c>
      <c r="I125" s="32" t="s">
        <v>105</v>
      </c>
      <c r="J125" s="32" t="s">
        <v>105</v>
      </c>
      <c r="K125" s="32" t="s">
        <v>105</v>
      </c>
      <c r="L125" s="32" t="s">
        <v>105</v>
      </c>
      <c r="M125" s="32" t="s">
        <v>105</v>
      </c>
      <c r="N125" s="32" t="s">
        <v>105</v>
      </c>
      <c r="O125" s="33" t="s">
        <v>105</v>
      </c>
      <c r="P125" s="32" t="s">
        <v>105</v>
      </c>
      <c r="Q125" s="32" t="s">
        <v>105</v>
      </c>
      <c r="R125" s="32" t="s">
        <v>105</v>
      </c>
      <c r="S125" s="32" t="s">
        <v>105</v>
      </c>
      <c r="T125" s="32" t="s">
        <v>105</v>
      </c>
      <c r="U125" s="32" t="s">
        <v>105</v>
      </c>
      <c r="V125" s="33" t="s">
        <v>105</v>
      </c>
      <c r="W125" s="32" t="s">
        <v>105</v>
      </c>
      <c r="X125" s="32" t="s">
        <v>105</v>
      </c>
      <c r="Y125" s="32" t="s">
        <v>105</v>
      </c>
      <c r="Z125" s="32" t="s">
        <v>105</v>
      </c>
      <c r="AA125" s="32" t="s">
        <v>105</v>
      </c>
      <c r="AB125" s="32" t="s">
        <v>105</v>
      </c>
      <c r="AC125" s="33" t="s">
        <v>105</v>
      </c>
      <c r="AD125" s="32" t="s">
        <v>105</v>
      </c>
      <c r="AE125" s="32" t="s">
        <v>105</v>
      </c>
      <c r="AF125" s="34" t="s">
        <v>105</v>
      </c>
    </row>
    <row r="126" spans="1:32" ht="22.2" customHeight="1" thickBot="1" x14ac:dyDescent="0.35">
      <c r="A126" s="16" t="s">
        <v>35</v>
      </c>
      <c r="B126" s="16"/>
      <c r="C126" s="17" t="s">
        <v>375</v>
      </c>
      <c r="D126" s="17"/>
      <c r="E126" s="17"/>
      <c r="F126" s="1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9"/>
      <c r="Y126" s="19"/>
      <c r="Z126" s="19"/>
      <c r="AA126" s="19"/>
      <c r="AB126" s="19"/>
      <c r="AC126" s="20"/>
      <c r="AD126" s="21"/>
      <c r="AE126" s="21"/>
      <c r="AF126" s="21"/>
    </row>
    <row r="127" spans="1:32" ht="14.4" customHeight="1" x14ac:dyDescent="0.3">
      <c r="A127" s="23" t="s">
        <v>37</v>
      </c>
      <c r="B127" s="24" t="s">
        <v>38</v>
      </c>
      <c r="C127" s="24" t="s">
        <v>38</v>
      </c>
      <c r="D127" s="24" t="s">
        <v>38</v>
      </c>
      <c r="E127" s="24" t="s">
        <v>38</v>
      </c>
      <c r="F127" s="24" t="s">
        <v>38</v>
      </c>
      <c r="G127" s="24" t="s">
        <v>38</v>
      </c>
      <c r="H127" s="25" t="s">
        <v>40</v>
      </c>
      <c r="I127" s="24" t="s">
        <v>38</v>
      </c>
      <c r="J127" s="24" t="s">
        <v>39</v>
      </c>
      <c r="K127" s="24" t="s">
        <v>38</v>
      </c>
      <c r="L127" s="24" t="s">
        <v>38</v>
      </c>
      <c r="M127" s="24" t="s">
        <v>38</v>
      </c>
      <c r="N127" s="24" t="s">
        <v>39</v>
      </c>
      <c r="O127" s="25" t="s">
        <v>40</v>
      </c>
      <c r="P127" s="24" t="s">
        <v>39</v>
      </c>
      <c r="Q127" s="24" t="s">
        <v>39</v>
      </c>
      <c r="R127" s="24" t="s">
        <v>39</v>
      </c>
      <c r="S127" s="24" t="s">
        <v>38</v>
      </c>
      <c r="T127" s="24" t="s">
        <v>38</v>
      </c>
      <c r="U127" s="24" t="s">
        <v>38</v>
      </c>
      <c r="V127" s="25" t="s">
        <v>40</v>
      </c>
      <c r="W127" s="24" t="s">
        <v>38</v>
      </c>
      <c r="X127" s="24" t="s">
        <v>38</v>
      </c>
      <c r="Y127" s="24" t="s">
        <v>38</v>
      </c>
      <c r="Z127" s="24" t="s">
        <v>38</v>
      </c>
      <c r="AA127" s="24" t="s">
        <v>38</v>
      </c>
      <c r="AB127" s="24" t="s">
        <v>38</v>
      </c>
      <c r="AC127" s="25" t="s">
        <v>40</v>
      </c>
      <c r="AD127" s="24" t="s">
        <v>38</v>
      </c>
      <c r="AE127" s="24" t="s">
        <v>38</v>
      </c>
      <c r="AF127" s="26" t="s">
        <v>38</v>
      </c>
    </row>
    <row r="128" spans="1:32" ht="13.2" customHeight="1" x14ac:dyDescent="0.3">
      <c r="A128" s="23" t="s">
        <v>41</v>
      </c>
      <c r="B128" s="24" t="s">
        <v>301</v>
      </c>
      <c r="C128" s="24" t="s">
        <v>114</v>
      </c>
      <c r="D128" s="24" t="s">
        <v>376</v>
      </c>
      <c r="E128" s="24" t="s">
        <v>108</v>
      </c>
      <c r="F128" s="24" t="s">
        <v>138</v>
      </c>
      <c r="G128" s="24" t="s">
        <v>108</v>
      </c>
      <c r="H128" s="25"/>
      <c r="I128" s="24" t="s">
        <v>233</v>
      </c>
      <c r="J128" s="24"/>
      <c r="K128" s="24" t="s">
        <v>162</v>
      </c>
      <c r="L128" s="24" t="s">
        <v>140</v>
      </c>
      <c r="M128" s="24" t="s">
        <v>377</v>
      </c>
      <c r="N128" s="24"/>
      <c r="O128" s="25"/>
      <c r="P128" s="24"/>
      <c r="Q128" s="24"/>
      <c r="R128" s="24"/>
      <c r="S128" s="24" t="s">
        <v>43</v>
      </c>
      <c r="T128" s="24" t="s">
        <v>50</v>
      </c>
      <c r="U128" s="24" t="s">
        <v>44</v>
      </c>
      <c r="V128" s="25"/>
      <c r="W128" s="24" t="s">
        <v>55</v>
      </c>
      <c r="X128" s="24" t="s">
        <v>44</v>
      </c>
      <c r="Y128" s="24" t="s">
        <v>44</v>
      </c>
      <c r="Z128" s="24" t="s">
        <v>197</v>
      </c>
      <c r="AA128" s="24" t="s">
        <v>140</v>
      </c>
      <c r="AB128" s="24" t="s">
        <v>110</v>
      </c>
      <c r="AC128" s="25"/>
      <c r="AD128" s="24" t="s">
        <v>48</v>
      </c>
      <c r="AE128" s="24" t="s">
        <v>47</v>
      </c>
      <c r="AF128" s="26" t="s">
        <v>138</v>
      </c>
    </row>
    <row r="129" spans="1:32" ht="19.2" customHeight="1" x14ac:dyDescent="0.3">
      <c r="A129" s="23" t="s">
        <v>56</v>
      </c>
      <c r="B129" s="24" t="s">
        <v>378</v>
      </c>
      <c r="C129" s="24" t="s">
        <v>114</v>
      </c>
      <c r="D129" s="24" t="s">
        <v>379</v>
      </c>
      <c r="E129" s="24" t="s">
        <v>72</v>
      </c>
      <c r="F129" s="24" t="s">
        <v>165</v>
      </c>
      <c r="G129" s="24" t="s">
        <v>76</v>
      </c>
      <c r="H129" s="25"/>
      <c r="I129" s="24" t="s">
        <v>76</v>
      </c>
      <c r="J129" s="27" t="s">
        <v>59</v>
      </c>
      <c r="K129" s="24" t="s">
        <v>64</v>
      </c>
      <c r="L129" s="24" t="s">
        <v>72</v>
      </c>
      <c r="M129" s="24" t="s">
        <v>72</v>
      </c>
      <c r="N129" s="39" t="s">
        <v>142</v>
      </c>
      <c r="O129" s="39" t="s">
        <v>142</v>
      </c>
      <c r="P129" s="39" t="s">
        <v>142</v>
      </c>
      <c r="Q129" s="39" t="s">
        <v>142</v>
      </c>
      <c r="R129" s="39" t="s">
        <v>142</v>
      </c>
      <c r="S129" s="24" t="s">
        <v>62</v>
      </c>
      <c r="T129" s="24" t="s">
        <v>74</v>
      </c>
      <c r="U129" s="24" t="s">
        <v>44</v>
      </c>
      <c r="V129" s="25"/>
      <c r="W129" s="24" t="s">
        <v>62</v>
      </c>
      <c r="X129" s="24" t="s">
        <v>44</v>
      </c>
      <c r="Y129" s="24" t="s">
        <v>380</v>
      </c>
      <c r="Z129" s="24" t="s">
        <v>68</v>
      </c>
      <c r="AA129" s="24" t="s">
        <v>381</v>
      </c>
      <c r="AB129" s="24" t="s">
        <v>382</v>
      </c>
      <c r="AC129" s="25"/>
      <c r="AD129" s="24" t="s">
        <v>74</v>
      </c>
      <c r="AE129" s="24" t="s">
        <v>116</v>
      </c>
      <c r="AF129" s="26" t="s">
        <v>60</v>
      </c>
    </row>
    <row r="130" spans="1:32" ht="13.8" customHeight="1" x14ac:dyDescent="0.3">
      <c r="A130" s="23" t="s">
        <v>77</v>
      </c>
      <c r="B130" s="24"/>
      <c r="C130" s="24" t="s">
        <v>74</v>
      </c>
      <c r="D130" s="36" t="s">
        <v>124</v>
      </c>
      <c r="E130" s="24"/>
      <c r="F130" s="24" t="s">
        <v>165</v>
      </c>
      <c r="G130" s="24"/>
      <c r="H130" s="25"/>
      <c r="I130" s="24"/>
      <c r="J130" s="28"/>
      <c r="K130" s="24"/>
      <c r="L130" s="24"/>
      <c r="M130" s="24"/>
      <c r="N130" s="40"/>
      <c r="O130" s="40"/>
      <c r="P130" s="40"/>
      <c r="Q130" s="40"/>
      <c r="R130" s="40"/>
      <c r="S130" s="24"/>
      <c r="T130" s="24" t="s">
        <v>74</v>
      </c>
      <c r="U130" s="24" t="s">
        <v>62</v>
      </c>
      <c r="V130" s="25"/>
      <c r="W130" s="24"/>
      <c r="X130" s="36" t="s">
        <v>122</v>
      </c>
      <c r="Y130" s="36" t="s">
        <v>124</v>
      </c>
      <c r="Z130" s="24" t="s">
        <v>68</v>
      </c>
      <c r="AA130" s="24" t="s">
        <v>383</v>
      </c>
      <c r="AB130" s="24"/>
      <c r="AC130" s="25"/>
      <c r="AD130" s="24" t="s">
        <v>74</v>
      </c>
      <c r="AE130" s="24"/>
      <c r="AF130" s="26"/>
    </row>
    <row r="131" spans="1:32" ht="13.8" customHeight="1" x14ac:dyDescent="0.3">
      <c r="A131" s="23" t="s">
        <v>78</v>
      </c>
      <c r="B131" s="24"/>
      <c r="C131" s="24"/>
      <c r="D131" s="37"/>
      <c r="E131" s="24"/>
      <c r="F131" s="24"/>
      <c r="G131" s="24"/>
      <c r="H131" s="25"/>
      <c r="I131" s="24"/>
      <c r="J131" s="28"/>
      <c r="K131" s="24"/>
      <c r="L131" s="24"/>
      <c r="M131" s="24"/>
      <c r="N131" s="40"/>
      <c r="O131" s="40"/>
      <c r="P131" s="40"/>
      <c r="Q131" s="40"/>
      <c r="R131" s="40"/>
      <c r="S131" s="24"/>
      <c r="T131" s="24"/>
      <c r="U131" s="24"/>
      <c r="V131" s="25"/>
      <c r="W131" s="24"/>
      <c r="X131" s="37"/>
      <c r="Y131" s="37"/>
      <c r="Z131" s="24"/>
      <c r="AA131" s="24" t="s">
        <v>74</v>
      </c>
      <c r="AB131" s="24"/>
      <c r="AC131" s="25"/>
      <c r="AD131" s="24"/>
      <c r="AE131" s="24"/>
      <c r="AF131" s="26"/>
    </row>
    <row r="132" spans="1:32" x14ac:dyDescent="0.3">
      <c r="A132" s="23" t="s">
        <v>80</v>
      </c>
      <c r="B132" s="24" t="s">
        <v>384</v>
      </c>
      <c r="C132" s="24" t="s">
        <v>95</v>
      </c>
      <c r="D132" s="37"/>
      <c r="E132" s="24" t="s">
        <v>131</v>
      </c>
      <c r="F132" s="24" t="s">
        <v>98</v>
      </c>
      <c r="G132" s="24" t="s">
        <v>82</v>
      </c>
      <c r="H132" s="25" t="s">
        <v>85</v>
      </c>
      <c r="I132" s="24" t="s">
        <v>265</v>
      </c>
      <c r="J132" s="28"/>
      <c r="K132" s="24" t="s">
        <v>211</v>
      </c>
      <c r="L132" s="24" t="s">
        <v>130</v>
      </c>
      <c r="M132" s="24" t="s">
        <v>260</v>
      </c>
      <c r="N132" s="40"/>
      <c r="O132" s="40"/>
      <c r="P132" s="40"/>
      <c r="Q132" s="40"/>
      <c r="R132" s="40"/>
      <c r="S132" s="24" t="s">
        <v>150</v>
      </c>
      <c r="T132" s="24" t="s">
        <v>89</v>
      </c>
      <c r="U132" s="24" t="s">
        <v>89</v>
      </c>
      <c r="V132" s="25" t="s">
        <v>85</v>
      </c>
      <c r="W132" s="24" t="s">
        <v>151</v>
      </c>
      <c r="X132" s="37"/>
      <c r="Y132" s="37"/>
      <c r="Z132" s="24" t="s">
        <v>211</v>
      </c>
      <c r="AA132" s="24" t="s">
        <v>151</v>
      </c>
      <c r="AB132" s="24" t="s">
        <v>385</v>
      </c>
      <c r="AC132" s="25" t="s">
        <v>85</v>
      </c>
      <c r="AD132" s="24" t="s">
        <v>147</v>
      </c>
      <c r="AE132" s="24" t="s">
        <v>84</v>
      </c>
      <c r="AF132" s="26" t="s">
        <v>151</v>
      </c>
    </row>
    <row r="133" spans="1:32" ht="19.2" customHeight="1" x14ac:dyDescent="0.3">
      <c r="A133" s="23" t="s">
        <v>101</v>
      </c>
      <c r="B133" s="24">
        <f>0+7/60</f>
        <v>0.11666666666666667</v>
      </c>
      <c r="C133" s="24"/>
      <c r="D133" s="24"/>
      <c r="E133" s="24"/>
      <c r="F133" s="24"/>
      <c r="G133" s="24"/>
      <c r="H133" s="25"/>
      <c r="I133" s="24">
        <f>1+2/60</f>
        <v>1.0333333333333334</v>
      </c>
      <c r="J133" s="28"/>
      <c r="K133" s="24">
        <f>0+19/60</f>
        <v>0.31666666666666665</v>
      </c>
      <c r="L133" s="24"/>
      <c r="M133" s="24">
        <f>1+10/60</f>
        <v>1.1666666666666667</v>
      </c>
      <c r="N133" s="40"/>
      <c r="O133" s="40"/>
      <c r="P133" s="40"/>
      <c r="Q133" s="40"/>
      <c r="R133" s="40"/>
      <c r="S133" s="24"/>
      <c r="T133" s="24"/>
      <c r="U133" s="24"/>
      <c r="V133" s="25"/>
      <c r="W133" s="24"/>
      <c r="X133" s="24"/>
      <c r="Y133" s="24"/>
      <c r="Z133" s="24">
        <f>0+29/60</f>
        <v>0.48333333333333334</v>
      </c>
      <c r="AA133" s="24"/>
      <c r="AB133" s="24">
        <f>0+17/60</f>
        <v>0.28333333333333333</v>
      </c>
      <c r="AC133" s="25"/>
      <c r="AD133" s="24"/>
      <c r="AE133" s="24"/>
      <c r="AF133" s="26"/>
    </row>
    <row r="134" spans="1:32" x14ac:dyDescent="0.3">
      <c r="A134" s="23" t="s">
        <v>102</v>
      </c>
      <c r="B134" s="24"/>
      <c r="C134" s="24"/>
      <c r="D134" s="24"/>
      <c r="E134" s="24"/>
      <c r="F134" s="24"/>
      <c r="G134" s="24"/>
      <c r="H134" s="25"/>
      <c r="I134" s="24"/>
      <c r="J134" s="29"/>
      <c r="K134" s="24"/>
      <c r="L134" s="24"/>
      <c r="M134" s="24"/>
      <c r="N134" s="41"/>
      <c r="O134" s="41"/>
      <c r="P134" s="41"/>
      <c r="Q134" s="41"/>
      <c r="R134" s="41"/>
      <c r="S134" s="24"/>
      <c r="T134" s="24"/>
      <c r="U134" s="24"/>
      <c r="V134" s="25"/>
      <c r="W134" s="24"/>
      <c r="X134" s="24"/>
      <c r="Y134" s="24"/>
      <c r="Z134" s="24"/>
      <c r="AA134" s="24"/>
      <c r="AB134" s="24">
        <f>5+19/60</f>
        <v>5.3166666666666664</v>
      </c>
      <c r="AC134" s="25"/>
      <c r="AD134" s="24"/>
      <c r="AE134" s="24"/>
      <c r="AF134" s="26"/>
    </row>
    <row r="135" spans="1:32" x14ac:dyDescent="0.3">
      <c r="A135" s="23" t="s">
        <v>103</v>
      </c>
      <c r="B135" s="24" t="s">
        <v>279</v>
      </c>
      <c r="C135" s="24"/>
      <c r="D135" s="24">
        <f>4+12/60</f>
        <v>4.2</v>
      </c>
      <c r="E135" s="24"/>
      <c r="F135" s="24"/>
      <c r="G135" s="24"/>
      <c r="H135" s="25"/>
      <c r="I135" s="24"/>
      <c r="J135" s="24"/>
      <c r="K135" s="24"/>
      <c r="L135" s="24"/>
      <c r="M135" s="24"/>
      <c r="N135" s="24"/>
      <c r="O135" s="25"/>
      <c r="P135" s="24"/>
      <c r="Q135" s="24"/>
      <c r="R135" s="24"/>
      <c r="S135" s="24"/>
      <c r="T135" s="24"/>
      <c r="U135" s="24"/>
      <c r="V135" s="25"/>
      <c r="W135" s="24"/>
      <c r="X135" s="24">
        <f>2+56/60</f>
        <v>2.9333333333333336</v>
      </c>
      <c r="Y135" s="24">
        <f>4+47/60</f>
        <v>4.7833333333333332</v>
      </c>
      <c r="Z135" s="24"/>
      <c r="AA135" s="24"/>
      <c r="AB135" s="24"/>
      <c r="AC135" s="25"/>
      <c r="AD135" s="24"/>
      <c r="AE135" s="24"/>
      <c r="AF135" s="26"/>
    </row>
    <row r="136" spans="1:32" ht="14.4" thickBot="1" x14ac:dyDescent="0.35">
      <c r="A136" s="31" t="s">
        <v>104</v>
      </c>
      <c r="B136" s="32" t="s">
        <v>105</v>
      </c>
      <c r="C136" s="32" t="s">
        <v>105</v>
      </c>
      <c r="D136" s="32" t="s">
        <v>105</v>
      </c>
      <c r="E136" s="32" t="s">
        <v>105</v>
      </c>
      <c r="F136" s="32" t="s">
        <v>105</v>
      </c>
      <c r="G136" s="32" t="s">
        <v>105</v>
      </c>
      <c r="H136" s="33" t="s">
        <v>105</v>
      </c>
      <c r="I136" s="32" t="s">
        <v>105</v>
      </c>
      <c r="J136" s="32" t="s">
        <v>105</v>
      </c>
      <c r="K136" s="32" t="s">
        <v>105</v>
      </c>
      <c r="L136" s="32" t="s">
        <v>105</v>
      </c>
      <c r="M136" s="32" t="s">
        <v>105</v>
      </c>
      <c r="N136" s="32" t="s">
        <v>105</v>
      </c>
      <c r="O136" s="33" t="s">
        <v>105</v>
      </c>
      <c r="P136" s="32" t="s">
        <v>105</v>
      </c>
      <c r="Q136" s="32" t="s">
        <v>105</v>
      </c>
      <c r="R136" s="32" t="s">
        <v>105</v>
      </c>
      <c r="S136" s="32" t="s">
        <v>105</v>
      </c>
      <c r="T136" s="32" t="s">
        <v>105</v>
      </c>
      <c r="U136" s="32" t="s">
        <v>105</v>
      </c>
      <c r="V136" s="33" t="s">
        <v>105</v>
      </c>
      <c r="W136" s="32" t="s">
        <v>105</v>
      </c>
      <c r="X136" s="32" t="s">
        <v>105</v>
      </c>
      <c r="Y136" s="32" t="s">
        <v>105</v>
      </c>
      <c r="Z136" s="32" t="s">
        <v>105</v>
      </c>
      <c r="AA136" s="32" t="s">
        <v>105</v>
      </c>
      <c r="AB136" s="32" t="s">
        <v>105</v>
      </c>
      <c r="AC136" s="33" t="s">
        <v>105</v>
      </c>
      <c r="AD136" s="32" t="s">
        <v>105</v>
      </c>
      <c r="AE136" s="32" t="s">
        <v>105</v>
      </c>
      <c r="AF136" s="34" t="s">
        <v>105</v>
      </c>
    </row>
    <row r="137" spans="1:32" ht="26.4" customHeight="1" thickBot="1" x14ac:dyDescent="0.35">
      <c r="A137" s="16" t="s">
        <v>35</v>
      </c>
      <c r="B137" s="16"/>
      <c r="C137" s="17" t="s">
        <v>386</v>
      </c>
      <c r="D137" s="17"/>
      <c r="E137" s="17"/>
      <c r="F137" s="1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9"/>
      <c r="Y137" s="19"/>
      <c r="Z137" s="19"/>
      <c r="AA137" s="19"/>
      <c r="AB137" s="19"/>
      <c r="AC137" s="20"/>
      <c r="AD137" s="21"/>
      <c r="AE137" s="21"/>
      <c r="AF137" s="21"/>
    </row>
    <row r="138" spans="1:32" ht="13.2" customHeight="1" x14ac:dyDescent="0.3">
      <c r="A138" s="23" t="s">
        <v>37</v>
      </c>
      <c r="B138" s="24" t="s">
        <v>39</v>
      </c>
      <c r="C138" s="24" t="s">
        <v>38</v>
      </c>
      <c r="D138" s="24" t="s">
        <v>39</v>
      </c>
      <c r="E138" s="24" t="s">
        <v>38</v>
      </c>
      <c r="F138" s="24" t="s">
        <v>38</v>
      </c>
      <c r="G138" s="24" t="s">
        <v>38</v>
      </c>
      <c r="H138" s="25" t="s">
        <v>40</v>
      </c>
      <c r="I138" s="24" t="s">
        <v>38</v>
      </c>
      <c r="J138" s="24" t="s">
        <v>38</v>
      </c>
      <c r="K138" s="24" t="s">
        <v>38</v>
      </c>
      <c r="L138" s="24" t="s">
        <v>39</v>
      </c>
      <c r="M138" s="24" t="s">
        <v>38</v>
      </c>
      <c r="N138" s="24" t="s">
        <v>38</v>
      </c>
      <c r="O138" s="25" t="s">
        <v>40</v>
      </c>
      <c r="P138" s="24" t="s">
        <v>38</v>
      </c>
      <c r="Q138" s="24" t="s">
        <v>38</v>
      </c>
      <c r="R138" s="24" t="s">
        <v>38</v>
      </c>
      <c r="S138" s="24" t="s">
        <v>38</v>
      </c>
      <c r="T138" s="24" t="s">
        <v>38</v>
      </c>
      <c r="U138" s="24" t="s">
        <v>38</v>
      </c>
      <c r="V138" s="25" t="s">
        <v>40</v>
      </c>
      <c r="W138" s="24" t="s">
        <v>38</v>
      </c>
      <c r="X138" s="24" t="s">
        <v>38</v>
      </c>
      <c r="Y138" s="24" t="s">
        <v>38</v>
      </c>
      <c r="Z138" s="24" t="s">
        <v>38</v>
      </c>
      <c r="AA138" s="24" t="s">
        <v>38</v>
      </c>
      <c r="AB138" s="24" t="s">
        <v>38</v>
      </c>
      <c r="AC138" s="25" t="s">
        <v>40</v>
      </c>
      <c r="AD138" s="24" t="s">
        <v>38</v>
      </c>
      <c r="AE138" s="24" t="s">
        <v>39</v>
      </c>
      <c r="AF138" s="26" t="s">
        <v>38</v>
      </c>
    </row>
    <row r="139" spans="1:32" ht="13.2" customHeight="1" x14ac:dyDescent="0.3">
      <c r="A139" s="23" t="s">
        <v>41</v>
      </c>
      <c r="B139" s="24" t="s">
        <v>42</v>
      </c>
      <c r="C139" s="24" t="s">
        <v>387</v>
      </c>
      <c r="D139" s="24">
        <v>8.3000000000000007</v>
      </c>
      <c r="E139" s="24" t="s">
        <v>108</v>
      </c>
      <c r="F139" s="24" t="s">
        <v>49</v>
      </c>
      <c r="G139" s="24" t="s">
        <v>45</v>
      </c>
      <c r="H139" s="25"/>
      <c r="I139" s="24" t="s">
        <v>190</v>
      </c>
      <c r="J139" s="24" t="s">
        <v>47</v>
      </c>
      <c r="K139" s="24" t="s">
        <v>50</v>
      </c>
      <c r="L139" s="24"/>
      <c r="M139" s="24" t="s">
        <v>140</v>
      </c>
      <c r="N139" s="24" t="s">
        <v>108</v>
      </c>
      <c r="O139" s="25"/>
      <c r="P139" s="24" t="s">
        <v>324</v>
      </c>
      <c r="Q139" s="24" t="s">
        <v>55</v>
      </c>
      <c r="R139" s="24" t="s">
        <v>388</v>
      </c>
      <c r="S139" s="24" t="s">
        <v>47</v>
      </c>
      <c r="T139" s="24" t="s">
        <v>53</v>
      </c>
      <c r="U139" s="24" t="s">
        <v>43</v>
      </c>
      <c r="V139" s="25"/>
      <c r="W139" s="24" t="s">
        <v>113</v>
      </c>
      <c r="X139" s="24" t="s">
        <v>163</v>
      </c>
      <c r="Y139" s="24" t="s">
        <v>45</v>
      </c>
      <c r="Z139" s="24" t="s">
        <v>47</v>
      </c>
      <c r="AA139" s="24" t="s">
        <v>389</v>
      </c>
      <c r="AB139" s="24" t="s">
        <v>48</v>
      </c>
      <c r="AC139" s="25"/>
      <c r="AD139" s="24" t="s">
        <v>48</v>
      </c>
      <c r="AE139" s="24" t="s">
        <v>111</v>
      </c>
      <c r="AF139" s="26" t="s">
        <v>138</v>
      </c>
    </row>
    <row r="140" spans="1:32" ht="13.2" customHeight="1" x14ac:dyDescent="0.3">
      <c r="A140" s="23" t="s">
        <v>56</v>
      </c>
      <c r="B140" s="35">
        <v>17</v>
      </c>
      <c r="C140" s="24" t="s">
        <v>72</v>
      </c>
      <c r="D140" s="35">
        <v>17</v>
      </c>
      <c r="E140" s="24" t="s">
        <v>79</v>
      </c>
      <c r="F140" s="24" t="s">
        <v>116</v>
      </c>
      <c r="G140" s="24" t="s">
        <v>367</v>
      </c>
      <c r="H140" s="25"/>
      <c r="I140" s="24" t="s">
        <v>76</v>
      </c>
      <c r="J140" s="24" t="s">
        <v>205</v>
      </c>
      <c r="K140" s="24" t="s">
        <v>69</v>
      </c>
      <c r="L140" s="39" t="s">
        <v>142</v>
      </c>
      <c r="M140" s="24" t="s">
        <v>309</v>
      </c>
      <c r="N140" s="24" t="s">
        <v>73</v>
      </c>
      <c r="O140" s="25"/>
      <c r="P140" s="24" t="s">
        <v>60</v>
      </c>
      <c r="Q140" s="24" t="s">
        <v>390</v>
      </c>
      <c r="R140" s="24" t="s">
        <v>118</v>
      </c>
      <c r="S140" s="24" t="s">
        <v>205</v>
      </c>
      <c r="T140" s="24" t="s">
        <v>329</v>
      </c>
      <c r="U140" s="24" t="s">
        <v>367</v>
      </c>
      <c r="V140" s="25"/>
      <c r="W140" s="24" t="s">
        <v>391</v>
      </c>
      <c r="X140" s="24" t="s">
        <v>76</v>
      </c>
      <c r="Y140" s="24" t="s">
        <v>116</v>
      </c>
      <c r="Z140" s="24" t="s">
        <v>392</v>
      </c>
      <c r="AA140" s="24" t="s">
        <v>74</v>
      </c>
      <c r="AB140" s="24" t="s">
        <v>308</v>
      </c>
      <c r="AC140" s="25"/>
      <c r="AD140" s="24" t="s">
        <v>177</v>
      </c>
      <c r="AE140" s="35">
        <v>17</v>
      </c>
      <c r="AF140" s="26" t="s">
        <v>393</v>
      </c>
    </row>
    <row r="141" spans="1:32" ht="13.2" customHeight="1" x14ac:dyDescent="0.3">
      <c r="A141" s="23" t="s">
        <v>77</v>
      </c>
      <c r="B141" s="24"/>
      <c r="C141" s="24"/>
      <c r="D141" s="24"/>
      <c r="E141" s="24"/>
      <c r="F141" s="24"/>
      <c r="G141" s="24"/>
      <c r="H141" s="25"/>
      <c r="I141" s="24"/>
      <c r="J141" s="24"/>
      <c r="K141" s="24"/>
      <c r="L141" s="40"/>
      <c r="M141" s="24"/>
      <c r="N141" s="24"/>
      <c r="O141" s="25"/>
      <c r="P141" s="24"/>
      <c r="Q141" s="24"/>
      <c r="R141" s="24"/>
      <c r="S141" s="24"/>
      <c r="T141" s="24"/>
      <c r="U141" s="24"/>
      <c r="V141" s="25"/>
      <c r="W141" s="24"/>
      <c r="X141" s="24"/>
      <c r="Y141" s="24"/>
      <c r="Z141" s="24"/>
      <c r="AA141" s="24"/>
      <c r="AB141" s="24"/>
      <c r="AC141" s="25"/>
      <c r="AD141" s="24"/>
      <c r="AE141" s="24"/>
      <c r="AF141" s="26"/>
    </row>
    <row r="142" spans="1:32" ht="13.2" customHeight="1" x14ac:dyDescent="0.3">
      <c r="A142" s="23" t="s">
        <v>78</v>
      </c>
      <c r="B142" s="24"/>
      <c r="C142" s="24"/>
      <c r="D142" s="24"/>
      <c r="E142" s="24"/>
      <c r="F142" s="24"/>
      <c r="G142" s="24"/>
      <c r="H142" s="25"/>
      <c r="I142" s="24"/>
      <c r="J142" s="24"/>
      <c r="K142" s="24"/>
      <c r="L142" s="40"/>
      <c r="M142" s="24"/>
      <c r="N142" s="24"/>
      <c r="O142" s="25"/>
      <c r="P142" s="24"/>
      <c r="Q142" s="24"/>
      <c r="R142" s="24"/>
      <c r="S142" s="24"/>
      <c r="T142" s="24"/>
      <c r="U142" s="24"/>
      <c r="V142" s="25"/>
      <c r="W142" s="24"/>
      <c r="X142" s="24"/>
      <c r="Y142" s="24"/>
      <c r="Z142" s="24"/>
      <c r="AA142" s="24"/>
      <c r="AB142" s="24"/>
      <c r="AC142" s="25"/>
      <c r="AD142" s="24"/>
      <c r="AE142" s="24"/>
      <c r="AF142" s="26"/>
    </row>
    <row r="143" spans="1:32" ht="13.2" customHeight="1" x14ac:dyDescent="0.3">
      <c r="A143" s="23" t="s">
        <v>80</v>
      </c>
      <c r="B143" s="24" t="s">
        <v>85</v>
      </c>
      <c r="C143" s="24" t="s">
        <v>394</v>
      </c>
      <c r="D143" s="24" t="s">
        <v>85</v>
      </c>
      <c r="E143" s="24" t="s">
        <v>89</v>
      </c>
      <c r="F143" s="24" t="s">
        <v>150</v>
      </c>
      <c r="G143" s="24" t="s">
        <v>395</v>
      </c>
      <c r="H143" s="25" t="s">
        <v>85</v>
      </c>
      <c r="I143" s="24" t="s">
        <v>213</v>
      </c>
      <c r="J143" s="24" t="s">
        <v>90</v>
      </c>
      <c r="K143" s="24" t="s">
        <v>151</v>
      </c>
      <c r="L143" s="40"/>
      <c r="M143" s="24" t="s">
        <v>127</v>
      </c>
      <c r="N143" s="24" t="s">
        <v>95</v>
      </c>
      <c r="O143" s="25" t="s">
        <v>85</v>
      </c>
      <c r="P143" s="24" t="s">
        <v>396</v>
      </c>
      <c r="Q143" s="24" t="s">
        <v>219</v>
      </c>
      <c r="R143" s="24" t="s">
        <v>321</v>
      </c>
      <c r="S143" s="24" t="s">
        <v>90</v>
      </c>
      <c r="T143" s="24" t="s">
        <v>96</v>
      </c>
      <c r="U143" s="24" t="s">
        <v>87</v>
      </c>
      <c r="V143" s="25" t="s">
        <v>85</v>
      </c>
      <c r="W143" s="24" t="s">
        <v>134</v>
      </c>
      <c r="X143" s="24" t="s">
        <v>86</v>
      </c>
      <c r="Y143" s="24" t="s">
        <v>127</v>
      </c>
      <c r="Z143" s="24" t="s">
        <v>397</v>
      </c>
      <c r="AA143" s="24" t="s">
        <v>398</v>
      </c>
      <c r="AB143" s="24" t="s">
        <v>94</v>
      </c>
      <c r="AC143" s="25" t="s">
        <v>85</v>
      </c>
      <c r="AD143" s="24" t="s">
        <v>150</v>
      </c>
      <c r="AE143" s="24" t="s">
        <v>85</v>
      </c>
      <c r="AF143" s="26" t="s">
        <v>399</v>
      </c>
    </row>
    <row r="144" spans="1:32" ht="13.2" customHeight="1" x14ac:dyDescent="0.3">
      <c r="A144" s="23" t="s">
        <v>101</v>
      </c>
      <c r="B144" s="24"/>
      <c r="C144" s="24">
        <f>1+17/60</f>
        <v>1.2833333333333332</v>
      </c>
      <c r="D144" s="24"/>
      <c r="E144" s="24"/>
      <c r="F144" s="24"/>
      <c r="G144" s="24"/>
      <c r="H144" s="25"/>
      <c r="I144" s="24">
        <f>0+36/60</f>
        <v>0.6</v>
      </c>
      <c r="J144" s="24"/>
      <c r="K144" s="24"/>
      <c r="L144" s="40"/>
      <c r="M144" s="24"/>
      <c r="N144" s="24"/>
      <c r="O144" s="25"/>
      <c r="P144" s="24">
        <f>0+25/60</f>
        <v>0.41666666666666669</v>
      </c>
      <c r="Q144" s="24"/>
      <c r="R144" s="24">
        <f>1+0/60</f>
        <v>1</v>
      </c>
      <c r="S144" s="24"/>
      <c r="T144" s="24"/>
      <c r="U144" s="24"/>
      <c r="V144" s="25"/>
      <c r="W144" s="24"/>
      <c r="X144" s="24">
        <f>0+18/60</f>
        <v>0.3</v>
      </c>
      <c r="Y144" s="24"/>
      <c r="Z144" s="24"/>
      <c r="AA144" s="24">
        <f>2+32/60</f>
        <v>2.5333333333333332</v>
      </c>
      <c r="AB144" s="24"/>
      <c r="AC144" s="25"/>
      <c r="AD144" s="24"/>
      <c r="AE144" s="24"/>
      <c r="AF144" s="26"/>
    </row>
    <row r="145" spans="1:32" ht="13.2" customHeight="1" x14ac:dyDescent="0.3">
      <c r="A145" s="23" t="s">
        <v>102</v>
      </c>
      <c r="B145" s="24"/>
      <c r="C145" s="24"/>
      <c r="D145" s="24"/>
      <c r="E145" s="24"/>
      <c r="F145" s="24"/>
      <c r="G145" s="24"/>
      <c r="H145" s="25"/>
      <c r="I145" s="24"/>
      <c r="J145" s="24"/>
      <c r="K145" s="24"/>
      <c r="L145" s="41"/>
      <c r="M145" s="24"/>
      <c r="N145" s="24"/>
      <c r="O145" s="25"/>
      <c r="P145" s="24"/>
      <c r="Q145" s="24">
        <f>3+37/60</f>
        <v>3.6166666666666667</v>
      </c>
      <c r="R145" s="24"/>
      <c r="S145" s="24"/>
      <c r="T145" s="24"/>
      <c r="U145" s="24"/>
      <c r="V145" s="25"/>
      <c r="W145" s="24"/>
      <c r="X145" s="24"/>
      <c r="Y145" s="24"/>
      <c r="Z145" s="24"/>
      <c r="AA145" s="24"/>
      <c r="AB145" s="24"/>
      <c r="AC145" s="25"/>
      <c r="AD145" s="24"/>
      <c r="AE145" s="24"/>
      <c r="AF145" s="26">
        <f>5+16/60</f>
        <v>5.2666666666666666</v>
      </c>
    </row>
    <row r="146" spans="1:32" ht="13.2" customHeight="1" x14ac:dyDescent="0.3">
      <c r="A146" s="23" t="s">
        <v>103</v>
      </c>
      <c r="B146" s="24"/>
      <c r="C146" s="24"/>
      <c r="D146" s="24"/>
      <c r="E146" s="24"/>
      <c r="F146" s="24"/>
      <c r="G146" s="24"/>
      <c r="H146" s="25"/>
      <c r="I146" s="24"/>
      <c r="J146" s="24"/>
      <c r="K146" s="24"/>
      <c r="L146" s="24"/>
      <c r="M146" s="24"/>
      <c r="N146" s="24"/>
      <c r="O146" s="25"/>
      <c r="P146" s="24"/>
      <c r="Q146" s="24"/>
      <c r="R146" s="24"/>
      <c r="S146" s="24"/>
      <c r="T146" s="24">
        <f>1+28/60</f>
        <v>1.4666666666666668</v>
      </c>
      <c r="U146" s="24"/>
      <c r="V146" s="25"/>
      <c r="W146" s="24">
        <f>1+48/60</f>
        <v>1.8</v>
      </c>
      <c r="X146" s="24"/>
      <c r="Y146" s="24"/>
      <c r="Z146" s="24"/>
      <c r="AA146" s="24"/>
      <c r="AB146" s="24"/>
      <c r="AC146" s="25"/>
      <c r="AD146" s="24"/>
      <c r="AE146" s="24"/>
      <c r="AF146" s="26"/>
    </row>
    <row r="147" spans="1:32" ht="14.4" thickBot="1" x14ac:dyDescent="0.35">
      <c r="A147" s="31" t="s">
        <v>104</v>
      </c>
      <c r="B147" s="32" t="s">
        <v>105</v>
      </c>
      <c r="C147" s="32" t="s">
        <v>105</v>
      </c>
      <c r="D147" s="32" t="s">
        <v>105</v>
      </c>
      <c r="E147" s="32" t="s">
        <v>105</v>
      </c>
      <c r="F147" s="32" t="s">
        <v>105</v>
      </c>
      <c r="G147" s="32" t="s">
        <v>105</v>
      </c>
      <c r="H147" s="33" t="s">
        <v>105</v>
      </c>
      <c r="I147" s="32" t="s">
        <v>105</v>
      </c>
      <c r="J147" s="32" t="s">
        <v>105</v>
      </c>
      <c r="K147" s="32" t="s">
        <v>105</v>
      </c>
      <c r="L147" s="32" t="s">
        <v>105</v>
      </c>
      <c r="M147" s="32" t="s">
        <v>105</v>
      </c>
      <c r="N147" s="32" t="s">
        <v>105</v>
      </c>
      <c r="O147" s="33" t="s">
        <v>105</v>
      </c>
      <c r="P147" s="32" t="s">
        <v>105</v>
      </c>
      <c r="Q147" s="32" t="s">
        <v>105</v>
      </c>
      <c r="R147" s="32" t="s">
        <v>105</v>
      </c>
      <c r="S147" s="32" t="s">
        <v>105</v>
      </c>
      <c r="T147" s="32" t="s">
        <v>105</v>
      </c>
      <c r="U147" s="32" t="s">
        <v>105</v>
      </c>
      <c r="V147" s="33" t="s">
        <v>105</v>
      </c>
      <c r="W147" s="32" t="s">
        <v>105</v>
      </c>
      <c r="X147" s="32" t="s">
        <v>105</v>
      </c>
      <c r="Y147" s="32" t="s">
        <v>105</v>
      </c>
      <c r="Z147" s="32" t="s">
        <v>105</v>
      </c>
      <c r="AA147" s="32" t="s">
        <v>105</v>
      </c>
      <c r="AB147" s="32" t="s">
        <v>105</v>
      </c>
      <c r="AC147" s="33" t="s">
        <v>105</v>
      </c>
      <c r="AD147" s="32" t="s">
        <v>105</v>
      </c>
      <c r="AE147" s="32" t="s">
        <v>105</v>
      </c>
      <c r="AF147" s="34" t="s">
        <v>105</v>
      </c>
    </row>
    <row r="148" spans="1:32" x14ac:dyDescent="0.3">
      <c r="B148" s="4"/>
      <c r="C148" s="4"/>
      <c r="D148" s="4"/>
      <c r="F148" s="4"/>
      <c r="I148" s="4"/>
      <c r="J148" s="4"/>
      <c r="K148" s="4"/>
      <c r="L148" s="4"/>
      <c r="M148" s="4"/>
      <c r="N148" s="4"/>
      <c r="P148" s="4"/>
      <c r="Q148" s="4"/>
      <c r="R148" s="4"/>
      <c r="T148" s="4"/>
      <c r="W148" s="4"/>
      <c r="X148" s="4"/>
      <c r="Y148" s="4"/>
      <c r="AA148" s="4"/>
      <c r="AD148" s="4"/>
      <c r="AE148" s="4"/>
      <c r="AF148" s="4"/>
    </row>
    <row r="149" spans="1:32" x14ac:dyDescent="0.3">
      <c r="B149" s="4"/>
      <c r="C149" s="4"/>
      <c r="D149" s="4"/>
      <c r="F149" s="4"/>
      <c r="I149" s="4"/>
      <c r="J149" s="4"/>
      <c r="K149" s="4"/>
      <c r="L149" s="4"/>
      <c r="M149" s="4"/>
      <c r="N149" s="4"/>
      <c r="P149" s="4"/>
      <c r="Q149" s="4"/>
      <c r="R149" s="4"/>
      <c r="T149" s="4"/>
      <c r="W149" s="4"/>
      <c r="X149" s="4"/>
      <c r="Y149" s="4"/>
      <c r="AA149" s="4"/>
      <c r="AD149" s="4"/>
      <c r="AE149" s="4"/>
      <c r="AF149" s="4"/>
    </row>
    <row r="150" spans="1:32" x14ac:dyDescent="0.3">
      <c r="B150" s="4"/>
      <c r="C150" s="4"/>
      <c r="D150" s="4"/>
      <c r="F150" s="4"/>
      <c r="I150" s="4"/>
      <c r="J150" s="4"/>
      <c r="K150" s="4"/>
      <c r="L150" s="4"/>
      <c r="M150" s="4"/>
      <c r="N150" s="4"/>
      <c r="P150" s="4"/>
      <c r="Q150" s="4"/>
      <c r="R150" s="4"/>
      <c r="T150" s="4"/>
      <c r="W150" s="4"/>
      <c r="X150" s="4"/>
      <c r="Y150" s="4"/>
      <c r="AA150" s="4"/>
      <c r="AD150" s="4"/>
      <c r="AE150" s="4"/>
      <c r="AF150" s="4"/>
    </row>
    <row r="151" spans="1:32" x14ac:dyDescent="0.3">
      <c r="B151" s="4"/>
      <c r="C151" s="4"/>
      <c r="D151" s="4"/>
      <c r="F151" s="4"/>
      <c r="I151" s="4"/>
      <c r="J151" s="4"/>
      <c r="K151" s="4"/>
      <c r="L151" s="4"/>
      <c r="M151" s="4"/>
      <c r="N151" s="4"/>
      <c r="P151" s="4"/>
      <c r="Q151" s="4"/>
      <c r="R151" s="4"/>
      <c r="T151" s="4"/>
      <c r="W151" s="4"/>
      <c r="X151" s="4"/>
      <c r="Y151" s="4"/>
      <c r="AA151" s="4"/>
      <c r="AD151" s="4"/>
      <c r="AE151" s="4"/>
      <c r="AF151" s="4"/>
    </row>
    <row r="152" spans="1:32" x14ac:dyDescent="0.3">
      <c r="B152" s="4"/>
      <c r="C152" s="4"/>
      <c r="D152" s="4"/>
      <c r="F152" s="4"/>
      <c r="I152" s="4"/>
      <c r="J152" s="4"/>
      <c r="K152" s="4"/>
      <c r="L152" s="4"/>
      <c r="M152" s="4"/>
      <c r="N152" s="4"/>
      <c r="P152" s="4"/>
      <c r="Q152" s="4"/>
      <c r="R152" s="4"/>
      <c r="T152" s="4"/>
      <c r="W152" s="4"/>
      <c r="X152" s="4"/>
      <c r="Y152" s="4"/>
      <c r="AA152" s="4"/>
      <c r="AD152" s="4"/>
      <c r="AE152" s="4"/>
      <c r="AF152" s="4"/>
    </row>
    <row r="153" spans="1:32" x14ac:dyDescent="0.3">
      <c r="B153" s="4"/>
      <c r="C153" s="4"/>
      <c r="D153" s="4"/>
      <c r="F153" s="4"/>
      <c r="I153" s="4"/>
      <c r="J153" s="4"/>
      <c r="K153" s="4"/>
      <c r="L153" s="4"/>
      <c r="M153" s="4"/>
      <c r="N153" s="4"/>
      <c r="P153" s="4"/>
      <c r="Q153" s="4"/>
      <c r="R153" s="4"/>
      <c r="T153" s="4"/>
      <c r="W153" s="4"/>
      <c r="X153" s="4"/>
      <c r="Y153" s="4"/>
      <c r="AA153" s="4"/>
      <c r="AD153" s="4"/>
      <c r="AE153" s="4"/>
      <c r="AF153" s="4"/>
    </row>
    <row r="154" spans="1:32" x14ac:dyDescent="0.3">
      <c r="B154" s="4"/>
      <c r="C154" s="4"/>
      <c r="D154" s="4"/>
      <c r="F154" s="4"/>
      <c r="I154" s="4"/>
      <c r="J154" s="4"/>
      <c r="K154" s="4"/>
      <c r="L154" s="4"/>
      <c r="M154" s="4"/>
      <c r="N154" s="4"/>
      <c r="P154" s="4"/>
      <c r="Q154" s="4"/>
      <c r="R154" s="4"/>
      <c r="T154" s="4"/>
      <c r="W154" s="4"/>
      <c r="X154" s="4"/>
      <c r="Y154" s="4"/>
      <c r="AA154" s="4"/>
      <c r="AD154" s="4"/>
      <c r="AE154" s="4"/>
      <c r="AF154" s="4"/>
    </row>
    <row r="155" spans="1:32" x14ac:dyDescent="0.3">
      <c r="B155" s="4"/>
      <c r="C155" s="4"/>
      <c r="D155" s="4"/>
      <c r="F155" s="4"/>
      <c r="I155" s="4"/>
      <c r="J155" s="4"/>
      <c r="K155" s="4"/>
      <c r="L155" s="4"/>
      <c r="M155" s="4"/>
      <c r="N155" s="4"/>
      <c r="P155" s="4"/>
      <c r="Q155" s="4"/>
      <c r="R155" s="4"/>
      <c r="T155" s="4"/>
      <c r="W155" s="4"/>
      <c r="X155" s="4"/>
      <c r="Y155" s="4"/>
      <c r="AA155" s="4"/>
      <c r="AD155" s="4"/>
      <c r="AE155" s="4"/>
      <c r="AF155" s="4"/>
    </row>
    <row r="156" spans="1:32" x14ac:dyDescent="0.3">
      <c r="B156" s="4"/>
      <c r="C156" s="4"/>
      <c r="D156" s="4"/>
      <c r="F156" s="4"/>
      <c r="I156" s="4"/>
      <c r="J156" s="4"/>
      <c r="K156" s="4"/>
      <c r="L156" s="4"/>
      <c r="M156" s="4"/>
      <c r="N156" s="4"/>
      <c r="P156" s="4"/>
      <c r="Q156" s="4"/>
      <c r="R156" s="4"/>
      <c r="T156" s="4"/>
      <c r="W156" s="4"/>
      <c r="X156" s="4"/>
      <c r="Y156" s="4"/>
      <c r="AA156" s="4"/>
      <c r="AD156" s="4"/>
      <c r="AE156" s="4"/>
      <c r="AF156" s="4"/>
    </row>
    <row r="157" spans="1:32" x14ac:dyDescent="0.3">
      <c r="B157" s="4"/>
      <c r="C157" s="4"/>
      <c r="D157" s="4"/>
      <c r="F157" s="4"/>
      <c r="I157" s="4"/>
      <c r="J157" s="4"/>
      <c r="K157" s="4"/>
      <c r="L157" s="4"/>
      <c r="M157" s="4"/>
      <c r="N157" s="4"/>
      <c r="P157" s="4"/>
      <c r="Q157" s="4"/>
      <c r="R157" s="4"/>
      <c r="T157" s="4"/>
      <c r="W157" s="4"/>
      <c r="X157" s="4"/>
      <c r="Y157" s="4"/>
      <c r="AA157" s="4"/>
      <c r="AD157" s="4"/>
      <c r="AE157" s="4"/>
      <c r="AF157" s="4"/>
    </row>
    <row r="158" spans="1:32" x14ac:dyDescent="0.3">
      <c r="B158" s="4"/>
      <c r="C158" s="4"/>
      <c r="D158" s="4"/>
      <c r="F158" s="4"/>
      <c r="I158" s="4"/>
      <c r="J158" s="4"/>
      <c r="K158" s="4"/>
      <c r="L158" s="4"/>
      <c r="M158" s="4"/>
      <c r="N158" s="4"/>
      <c r="P158" s="4"/>
      <c r="Q158" s="4"/>
      <c r="R158" s="4"/>
      <c r="T158" s="4"/>
      <c r="W158" s="4"/>
      <c r="X158" s="4"/>
      <c r="Y158" s="4"/>
      <c r="AA158" s="4"/>
      <c r="AD158" s="4"/>
      <c r="AE158" s="4"/>
      <c r="AF158" s="4"/>
    </row>
    <row r="159" spans="1:32" x14ac:dyDescent="0.3">
      <c r="B159" s="4"/>
      <c r="C159" s="4"/>
      <c r="D159" s="4"/>
      <c r="F159" s="4"/>
      <c r="I159" s="4"/>
      <c r="J159" s="4"/>
      <c r="K159" s="4"/>
      <c r="L159" s="4"/>
      <c r="M159" s="4"/>
      <c r="N159" s="4"/>
      <c r="P159" s="4"/>
      <c r="Q159" s="4"/>
      <c r="R159" s="4"/>
      <c r="T159" s="4"/>
      <c r="W159" s="4"/>
      <c r="X159" s="4"/>
      <c r="Y159" s="4"/>
      <c r="AA159" s="4"/>
      <c r="AD159" s="4"/>
      <c r="AE159" s="4"/>
      <c r="AF159" s="4"/>
    </row>
    <row r="160" spans="1:32" x14ac:dyDescent="0.3">
      <c r="B160" s="4"/>
      <c r="C160" s="4"/>
      <c r="D160" s="4"/>
      <c r="F160" s="4"/>
      <c r="I160" s="4"/>
      <c r="J160" s="4"/>
      <c r="K160" s="4"/>
      <c r="L160" s="4"/>
      <c r="M160" s="4"/>
      <c r="N160" s="4"/>
      <c r="P160" s="4"/>
      <c r="Q160" s="4"/>
      <c r="R160" s="4"/>
      <c r="T160" s="4"/>
      <c r="W160" s="4"/>
      <c r="X160" s="4"/>
      <c r="Y160" s="4"/>
      <c r="AA160" s="4"/>
      <c r="AD160" s="4"/>
      <c r="AE160" s="4"/>
      <c r="AF160" s="4"/>
    </row>
    <row r="161" spans="2:32" x14ac:dyDescent="0.3">
      <c r="B161" s="4"/>
      <c r="C161" s="4"/>
      <c r="D161" s="4"/>
      <c r="F161" s="4"/>
      <c r="I161" s="4"/>
      <c r="J161" s="4"/>
      <c r="K161" s="4"/>
      <c r="L161" s="4"/>
      <c r="M161" s="4"/>
      <c r="N161" s="4"/>
      <c r="P161" s="4"/>
      <c r="Q161" s="4"/>
      <c r="R161" s="4"/>
      <c r="T161" s="4"/>
      <c r="W161" s="4"/>
      <c r="X161" s="4"/>
      <c r="Y161" s="4"/>
      <c r="AA161" s="4"/>
      <c r="AD161" s="4"/>
      <c r="AE161" s="4"/>
      <c r="AF161" s="4"/>
    </row>
    <row r="162" spans="2:32" x14ac:dyDescent="0.3">
      <c r="B162" s="4"/>
      <c r="C162" s="4"/>
      <c r="D162" s="4"/>
      <c r="F162" s="4"/>
      <c r="I162" s="4"/>
      <c r="J162" s="4"/>
      <c r="K162" s="4"/>
      <c r="L162" s="4"/>
      <c r="M162" s="4"/>
      <c r="N162" s="4"/>
      <c r="P162" s="4"/>
      <c r="Q162" s="4"/>
      <c r="R162" s="4"/>
      <c r="T162" s="4"/>
      <c r="W162" s="4"/>
      <c r="X162" s="4"/>
      <c r="Y162" s="4"/>
      <c r="AA162" s="4"/>
      <c r="AD162" s="4"/>
      <c r="AE162" s="4"/>
      <c r="AF162" s="4"/>
    </row>
    <row r="163" spans="2:32" x14ac:dyDescent="0.3">
      <c r="B163" s="4"/>
      <c r="C163" s="4"/>
      <c r="D163" s="4"/>
      <c r="F163" s="4"/>
      <c r="I163" s="4"/>
      <c r="J163" s="4"/>
      <c r="K163" s="4"/>
      <c r="L163" s="4"/>
      <c r="M163" s="4"/>
      <c r="N163" s="4"/>
      <c r="P163" s="4"/>
      <c r="Q163" s="4"/>
      <c r="R163" s="4"/>
      <c r="T163" s="4"/>
      <c r="W163" s="4"/>
      <c r="X163" s="4"/>
      <c r="Y163" s="4"/>
      <c r="AA163" s="4"/>
      <c r="AD163" s="4"/>
      <c r="AE163" s="4"/>
      <c r="AF163" s="4"/>
    </row>
    <row r="164" spans="2:32" x14ac:dyDescent="0.3">
      <c r="B164" s="4"/>
      <c r="C164" s="4"/>
      <c r="D164" s="4"/>
      <c r="F164" s="4"/>
      <c r="I164" s="4"/>
      <c r="J164" s="4"/>
      <c r="K164" s="4"/>
      <c r="L164" s="4"/>
      <c r="M164" s="4"/>
      <c r="N164" s="4"/>
      <c r="P164" s="4"/>
      <c r="Q164" s="4"/>
      <c r="R164" s="4"/>
      <c r="T164" s="4"/>
      <c r="W164" s="4"/>
      <c r="X164" s="4"/>
      <c r="Y164" s="4"/>
      <c r="AA164" s="4"/>
      <c r="AD164" s="4"/>
      <c r="AE164" s="4"/>
      <c r="AF164" s="4"/>
    </row>
    <row r="165" spans="2:32" x14ac:dyDescent="0.3">
      <c r="B165" s="4"/>
      <c r="C165" s="4"/>
      <c r="D165" s="4"/>
      <c r="F165" s="4"/>
      <c r="I165" s="4"/>
      <c r="J165" s="4"/>
      <c r="K165" s="4"/>
      <c r="L165" s="4"/>
      <c r="M165" s="4"/>
      <c r="N165" s="4"/>
      <c r="P165" s="4"/>
      <c r="Q165" s="4"/>
      <c r="R165" s="4"/>
      <c r="T165" s="4"/>
      <c r="W165" s="4"/>
      <c r="X165" s="4"/>
      <c r="Y165" s="4"/>
      <c r="AA165" s="4"/>
      <c r="AD165" s="4"/>
      <c r="AE165" s="4"/>
      <c r="AF165" s="4"/>
    </row>
    <row r="166" spans="2:32" x14ac:dyDescent="0.3">
      <c r="B166" s="4"/>
      <c r="C166" s="4"/>
      <c r="D166" s="4"/>
      <c r="F166" s="4"/>
      <c r="I166" s="4"/>
      <c r="J166" s="4"/>
      <c r="K166" s="4"/>
      <c r="L166" s="4"/>
      <c r="M166" s="4"/>
      <c r="N166" s="4"/>
      <c r="P166" s="4"/>
      <c r="Q166" s="4"/>
      <c r="R166" s="4"/>
      <c r="T166" s="4"/>
      <c r="W166" s="4"/>
      <c r="X166" s="4"/>
      <c r="Y166" s="4"/>
      <c r="AA166" s="4"/>
      <c r="AD166" s="4"/>
      <c r="AE166" s="4"/>
      <c r="AF166" s="4"/>
    </row>
    <row r="167" spans="2:32" x14ac:dyDescent="0.3">
      <c r="B167" s="4"/>
      <c r="C167" s="4"/>
      <c r="D167" s="4"/>
      <c r="F167" s="4"/>
      <c r="I167" s="4"/>
      <c r="J167" s="4"/>
      <c r="K167" s="4"/>
      <c r="L167" s="4"/>
      <c r="M167" s="4"/>
      <c r="N167" s="4"/>
      <c r="P167" s="4"/>
      <c r="Q167" s="4"/>
      <c r="R167" s="4"/>
      <c r="T167" s="4"/>
      <c r="W167" s="4"/>
      <c r="X167" s="4"/>
      <c r="Y167" s="4"/>
      <c r="AA167" s="4"/>
      <c r="AD167" s="4"/>
      <c r="AE167" s="4"/>
      <c r="AF167" s="4"/>
    </row>
    <row r="168" spans="2:32" x14ac:dyDescent="0.3">
      <c r="B168" s="4"/>
      <c r="C168" s="4"/>
      <c r="D168" s="4"/>
      <c r="F168" s="4"/>
      <c r="I168" s="4"/>
      <c r="J168" s="4"/>
      <c r="K168" s="4"/>
      <c r="L168" s="4"/>
      <c r="M168" s="4"/>
      <c r="N168" s="4"/>
      <c r="P168" s="4"/>
      <c r="Q168" s="4"/>
      <c r="R168" s="4"/>
      <c r="T168" s="4"/>
      <c r="W168" s="4"/>
      <c r="X168" s="4"/>
      <c r="Y168" s="4"/>
      <c r="AA168" s="4"/>
      <c r="AD168" s="4"/>
      <c r="AE168" s="4"/>
      <c r="AF168" s="4"/>
    </row>
    <row r="169" spans="2:32" x14ac:dyDescent="0.3">
      <c r="B169" s="4"/>
      <c r="C169" s="4"/>
      <c r="D169" s="4"/>
      <c r="F169" s="4"/>
      <c r="I169" s="4"/>
      <c r="J169" s="4"/>
      <c r="K169" s="4"/>
      <c r="L169" s="4"/>
      <c r="M169" s="4"/>
      <c r="N169" s="4"/>
      <c r="P169" s="4"/>
      <c r="Q169" s="4"/>
      <c r="R169" s="4"/>
      <c r="T169" s="4"/>
      <c r="W169" s="4"/>
      <c r="X169" s="4"/>
      <c r="Y169" s="4"/>
      <c r="AA169" s="4"/>
      <c r="AD169" s="4"/>
      <c r="AE169" s="4"/>
      <c r="AF169" s="4"/>
    </row>
    <row r="170" spans="2:32" x14ac:dyDescent="0.3">
      <c r="B170" s="4"/>
      <c r="C170" s="4"/>
      <c r="D170" s="4"/>
      <c r="F170" s="4"/>
      <c r="I170" s="4"/>
      <c r="J170" s="4"/>
      <c r="K170" s="4"/>
      <c r="L170" s="4"/>
      <c r="M170" s="4"/>
      <c r="N170" s="4"/>
      <c r="P170" s="4"/>
      <c r="Q170" s="4"/>
      <c r="R170" s="4"/>
      <c r="T170" s="4"/>
      <c r="W170" s="4"/>
      <c r="X170" s="4"/>
      <c r="Y170" s="4"/>
      <c r="AA170" s="4"/>
      <c r="AD170" s="4"/>
      <c r="AE170" s="4"/>
      <c r="AF170" s="4"/>
    </row>
    <row r="171" spans="2:32" x14ac:dyDescent="0.3">
      <c r="B171" s="4"/>
      <c r="C171" s="4"/>
      <c r="D171" s="4"/>
      <c r="F171" s="4"/>
      <c r="I171" s="4"/>
      <c r="J171" s="4"/>
      <c r="K171" s="4"/>
      <c r="L171" s="4"/>
      <c r="M171" s="4"/>
      <c r="N171" s="4"/>
      <c r="P171" s="4"/>
      <c r="Q171" s="4"/>
      <c r="R171" s="4"/>
      <c r="T171" s="4"/>
      <c r="W171" s="4"/>
      <c r="X171" s="4"/>
      <c r="Y171" s="4"/>
      <c r="AA171" s="4"/>
      <c r="AD171" s="4"/>
      <c r="AE171" s="4"/>
      <c r="AF171" s="4"/>
    </row>
    <row r="172" spans="2:32" x14ac:dyDescent="0.3">
      <c r="B172" s="4"/>
      <c r="C172" s="4"/>
      <c r="D172" s="4"/>
      <c r="F172" s="4"/>
      <c r="I172" s="4"/>
      <c r="J172" s="4"/>
      <c r="K172" s="4"/>
      <c r="L172" s="4"/>
      <c r="M172" s="4"/>
      <c r="N172" s="4"/>
      <c r="P172" s="4"/>
      <c r="Q172" s="4"/>
      <c r="R172" s="4"/>
      <c r="T172" s="4"/>
      <c r="W172" s="4"/>
      <c r="X172" s="4"/>
      <c r="Y172" s="4"/>
      <c r="AA172" s="4"/>
      <c r="AD172" s="4"/>
      <c r="AE172" s="4"/>
      <c r="AF172" s="4"/>
    </row>
    <row r="173" spans="2:32" x14ac:dyDescent="0.3">
      <c r="B173" s="4"/>
      <c r="C173" s="4"/>
      <c r="D173" s="4"/>
      <c r="F173" s="4"/>
      <c r="I173" s="4"/>
      <c r="J173" s="4"/>
      <c r="K173" s="4"/>
      <c r="L173" s="4"/>
      <c r="M173" s="4"/>
      <c r="N173" s="4"/>
      <c r="P173" s="4"/>
      <c r="Q173" s="4"/>
      <c r="R173" s="4"/>
      <c r="T173" s="4"/>
      <c r="W173" s="4"/>
      <c r="X173" s="4"/>
      <c r="Y173" s="4"/>
      <c r="AA173" s="4"/>
      <c r="AD173" s="4"/>
      <c r="AE173" s="4"/>
      <c r="AF173" s="4"/>
    </row>
    <row r="174" spans="2:32" x14ac:dyDescent="0.3">
      <c r="B174" s="4"/>
      <c r="C174" s="4"/>
      <c r="D174" s="4"/>
      <c r="F174" s="4"/>
      <c r="I174" s="4"/>
      <c r="J174" s="4"/>
      <c r="K174" s="4"/>
      <c r="L174" s="4"/>
      <c r="M174" s="4"/>
      <c r="N174" s="4"/>
      <c r="P174" s="4"/>
      <c r="Q174" s="4"/>
      <c r="R174" s="4"/>
      <c r="T174" s="4"/>
      <c r="W174" s="4"/>
      <c r="X174" s="4"/>
      <c r="Y174" s="4"/>
      <c r="AA174" s="4"/>
      <c r="AD174" s="4"/>
      <c r="AE174" s="4"/>
      <c r="AF174" s="4"/>
    </row>
    <row r="175" spans="2:32" x14ac:dyDescent="0.3">
      <c r="B175" s="4"/>
      <c r="C175" s="4"/>
      <c r="D175" s="4"/>
      <c r="F175" s="4"/>
      <c r="I175" s="4"/>
      <c r="J175" s="4"/>
      <c r="K175" s="4"/>
      <c r="L175" s="4"/>
      <c r="M175" s="4"/>
      <c r="N175" s="4"/>
      <c r="P175" s="4"/>
      <c r="Q175" s="4"/>
      <c r="R175" s="4"/>
      <c r="T175" s="4"/>
      <c r="W175" s="4"/>
      <c r="X175" s="4"/>
      <c r="Y175" s="4"/>
      <c r="AA175" s="4"/>
      <c r="AD175" s="4"/>
      <c r="AE175" s="4"/>
      <c r="AF175" s="4"/>
    </row>
    <row r="176" spans="2:32" x14ac:dyDescent="0.3">
      <c r="B176" s="4"/>
      <c r="C176" s="4"/>
      <c r="D176" s="4"/>
      <c r="F176" s="4"/>
      <c r="I176" s="4"/>
      <c r="J176" s="4"/>
      <c r="K176" s="4"/>
      <c r="L176" s="4"/>
      <c r="M176" s="4"/>
      <c r="N176" s="4"/>
      <c r="P176" s="4"/>
      <c r="Q176" s="4"/>
      <c r="R176" s="4"/>
      <c r="T176" s="4"/>
      <c r="W176" s="4"/>
      <c r="X176" s="4"/>
      <c r="Y176" s="4"/>
      <c r="AA176" s="4"/>
      <c r="AD176" s="4"/>
      <c r="AE176" s="4"/>
      <c r="AF176" s="4"/>
    </row>
    <row r="177" spans="2:32" x14ac:dyDescent="0.3">
      <c r="B177" s="4"/>
      <c r="C177" s="4"/>
      <c r="D177" s="4"/>
      <c r="F177" s="4"/>
      <c r="I177" s="4"/>
      <c r="J177" s="4"/>
      <c r="K177" s="4"/>
      <c r="L177" s="4"/>
      <c r="M177" s="4"/>
      <c r="N177" s="4"/>
      <c r="P177" s="4"/>
      <c r="Q177" s="4"/>
      <c r="R177" s="4"/>
      <c r="T177" s="4"/>
      <c r="W177" s="4"/>
      <c r="X177" s="4"/>
      <c r="Y177" s="4"/>
      <c r="AA177" s="4"/>
      <c r="AD177" s="4"/>
      <c r="AE177" s="4"/>
      <c r="AF177" s="4"/>
    </row>
    <row r="178" spans="2:32" x14ac:dyDescent="0.3">
      <c r="B178" s="4"/>
      <c r="C178" s="4"/>
      <c r="D178" s="4"/>
      <c r="F178" s="4"/>
      <c r="I178" s="4"/>
      <c r="J178" s="4"/>
      <c r="K178" s="4"/>
      <c r="L178" s="4"/>
      <c r="M178" s="4"/>
      <c r="N178" s="4"/>
      <c r="P178" s="4"/>
      <c r="Q178" s="4"/>
      <c r="R178" s="4"/>
      <c r="T178" s="4"/>
      <c r="W178" s="4"/>
      <c r="X178" s="4"/>
      <c r="Y178" s="4"/>
      <c r="AA178" s="4"/>
      <c r="AD178" s="4"/>
      <c r="AE178" s="4"/>
      <c r="AF178" s="4"/>
    </row>
    <row r="179" spans="2:32" x14ac:dyDescent="0.3">
      <c r="B179" s="4"/>
      <c r="C179" s="4"/>
      <c r="D179" s="4"/>
      <c r="F179" s="4"/>
      <c r="I179" s="4"/>
      <c r="J179" s="4"/>
      <c r="K179" s="4"/>
      <c r="L179" s="4"/>
      <c r="M179" s="4"/>
      <c r="N179" s="4"/>
      <c r="P179" s="4"/>
      <c r="Q179" s="4"/>
      <c r="R179" s="4"/>
      <c r="T179" s="4"/>
      <c r="W179" s="4"/>
      <c r="X179" s="4"/>
      <c r="Y179" s="4"/>
      <c r="AA179" s="4"/>
      <c r="AD179" s="4"/>
      <c r="AE179" s="4"/>
      <c r="AF179" s="4"/>
    </row>
    <row r="180" spans="2:32" x14ac:dyDescent="0.3">
      <c r="B180" s="4"/>
      <c r="C180" s="4"/>
      <c r="D180" s="4"/>
      <c r="F180" s="4"/>
      <c r="I180" s="4"/>
      <c r="J180" s="4"/>
      <c r="K180" s="4"/>
      <c r="L180" s="4"/>
      <c r="M180" s="4"/>
      <c r="N180" s="4"/>
      <c r="P180" s="4"/>
      <c r="Q180" s="4"/>
      <c r="R180" s="4"/>
      <c r="T180" s="4"/>
      <c r="W180" s="4"/>
      <c r="X180" s="4"/>
      <c r="Y180" s="4"/>
      <c r="AA180" s="4"/>
      <c r="AD180" s="4"/>
      <c r="AE180" s="4"/>
      <c r="AF180" s="4"/>
    </row>
    <row r="181" spans="2:32" x14ac:dyDescent="0.3">
      <c r="B181" s="4"/>
      <c r="C181" s="4"/>
      <c r="D181" s="4"/>
      <c r="F181" s="4"/>
      <c r="I181" s="4"/>
      <c r="J181" s="4"/>
      <c r="K181" s="4"/>
      <c r="L181" s="4"/>
      <c r="M181" s="4"/>
      <c r="N181" s="4"/>
      <c r="P181" s="4"/>
      <c r="Q181" s="4"/>
      <c r="R181" s="4"/>
      <c r="T181" s="4"/>
      <c r="W181" s="4"/>
      <c r="X181" s="4"/>
      <c r="Y181" s="4"/>
      <c r="AA181" s="4"/>
      <c r="AD181" s="4"/>
      <c r="AE181" s="4"/>
      <c r="AF181" s="4"/>
    </row>
    <row r="182" spans="2:32" x14ac:dyDescent="0.3">
      <c r="B182" s="4"/>
      <c r="C182" s="4"/>
      <c r="D182" s="4"/>
      <c r="F182" s="4"/>
      <c r="I182" s="4"/>
      <c r="J182" s="4"/>
      <c r="K182" s="4"/>
      <c r="L182" s="4"/>
      <c r="M182" s="4"/>
      <c r="N182" s="4"/>
      <c r="P182" s="4"/>
      <c r="Q182" s="4"/>
      <c r="R182" s="4"/>
      <c r="T182" s="4"/>
      <c r="W182" s="4"/>
      <c r="X182" s="4"/>
      <c r="Y182" s="4"/>
      <c r="AA182" s="4"/>
      <c r="AD182" s="4"/>
      <c r="AE182" s="4"/>
      <c r="AF182" s="4"/>
    </row>
    <row r="183" spans="2:32" x14ac:dyDescent="0.3">
      <c r="B183" s="4"/>
      <c r="C183" s="4"/>
      <c r="D183" s="4"/>
      <c r="F183" s="4"/>
      <c r="I183" s="4"/>
      <c r="J183" s="4"/>
      <c r="K183" s="4"/>
      <c r="L183" s="4"/>
      <c r="M183" s="4"/>
      <c r="N183" s="4"/>
      <c r="P183" s="4"/>
      <c r="Q183" s="4"/>
      <c r="R183" s="4"/>
      <c r="T183" s="4"/>
      <c r="W183" s="4"/>
      <c r="X183" s="4"/>
      <c r="Y183" s="4"/>
      <c r="AA183" s="4"/>
      <c r="AD183" s="4"/>
      <c r="AE183" s="4"/>
      <c r="AF183" s="4"/>
    </row>
    <row r="184" spans="2:32" x14ac:dyDescent="0.3">
      <c r="B184" s="4"/>
      <c r="C184" s="4"/>
      <c r="D184" s="4"/>
      <c r="F184" s="4"/>
      <c r="I184" s="4"/>
      <c r="J184" s="4"/>
      <c r="K184" s="4"/>
      <c r="L184" s="4"/>
      <c r="M184" s="4"/>
      <c r="N184" s="4"/>
      <c r="P184" s="4"/>
      <c r="Q184" s="4"/>
      <c r="R184" s="4"/>
      <c r="T184" s="4"/>
      <c r="W184" s="4"/>
      <c r="X184" s="4"/>
      <c r="Y184" s="4"/>
      <c r="AA184" s="4"/>
      <c r="AD184" s="4"/>
      <c r="AE184" s="4"/>
      <c r="AF184" s="4"/>
    </row>
    <row r="185" spans="2:32" x14ac:dyDescent="0.3">
      <c r="B185" s="4"/>
      <c r="C185" s="4"/>
      <c r="D185" s="4"/>
      <c r="F185" s="4"/>
      <c r="I185" s="4"/>
      <c r="J185" s="4"/>
      <c r="K185" s="4"/>
      <c r="L185" s="4"/>
      <c r="M185" s="4"/>
      <c r="N185" s="4"/>
      <c r="P185" s="4"/>
      <c r="Q185" s="4"/>
      <c r="R185" s="4"/>
      <c r="T185" s="4"/>
      <c r="W185" s="4"/>
      <c r="X185" s="4"/>
      <c r="Y185" s="4"/>
      <c r="AA185" s="4"/>
      <c r="AD185" s="4"/>
      <c r="AE185" s="4"/>
      <c r="AF185" s="4"/>
    </row>
    <row r="186" spans="2:32" x14ac:dyDescent="0.3">
      <c r="B186" s="4"/>
      <c r="C186" s="4"/>
      <c r="D186" s="4"/>
      <c r="F186" s="4"/>
      <c r="I186" s="4"/>
      <c r="J186" s="4"/>
      <c r="K186" s="4"/>
      <c r="L186" s="4"/>
      <c r="M186" s="4"/>
      <c r="N186" s="4"/>
      <c r="P186" s="4"/>
      <c r="Q186" s="4"/>
      <c r="R186" s="4"/>
      <c r="T186" s="4"/>
      <c r="W186" s="4"/>
      <c r="X186" s="4"/>
      <c r="Y186" s="4"/>
      <c r="AA186" s="4"/>
      <c r="AD186" s="4"/>
      <c r="AE186" s="4"/>
      <c r="AF186" s="4"/>
    </row>
    <row r="187" spans="2:32" x14ac:dyDescent="0.3">
      <c r="B187" s="4"/>
      <c r="C187" s="4"/>
      <c r="D187" s="4"/>
      <c r="F187" s="4"/>
      <c r="I187" s="4"/>
      <c r="J187" s="4"/>
      <c r="K187" s="4"/>
      <c r="L187" s="4"/>
      <c r="M187" s="4"/>
      <c r="N187" s="4"/>
      <c r="P187" s="4"/>
      <c r="Q187" s="4"/>
      <c r="R187" s="4"/>
      <c r="T187" s="4"/>
      <c r="W187" s="4"/>
      <c r="X187" s="4"/>
      <c r="Y187" s="4"/>
      <c r="AA187" s="4"/>
      <c r="AD187" s="4"/>
      <c r="AE187" s="4"/>
      <c r="AF187" s="4"/>
    </row>
    <row r="188" spans="2:32" x14ac:dyDescent="0.3">
      <c r="B188" s="4"/>
      <c r="C188" s="4"/>
      <c r="D188" s="4"/>
      <c r="F188" s="4"/>
      <c r="I188" s="4"/>
      <c r="J188" s="4"/>
      <c r="K188" s="4"/>
      <c r="L188" s="4"/>
      <c r="M188" s="4"/>
      <c r="N188" s="4"/>
      <c r="P188" s="4"/>
      <c r="Q188" s="4"/>
      <c r="R188" s="4"/>
      <c r="T188" s="4"/>
      <c r="W188" s="4"/>
      <c r="X188" s="4"/>
      <c r="Y188" s="4"/>
      <c r="AA188" s="4"/>
      <c r="AD188" s="4"/>
      <c r="AE188" s="4"/>
      <c r="AF188" s="4"/>
    </row>
    <row r="189" spans="2:32" x14ac:dyDescent="0.3">
      <c r="B189" s="4"/>
      <c r="C189" s="4"/>
      <c r="D189" s="4"/>
      <c r="F189" s="4"/>
      <c r="I189" s="4"/>
      <c r="J189" s="4"/>
      <c r="K189" s="4"/>
      <c r="L189" s="4"/>
      <c r="M189" s="4"/>
      <c r="N189" s="4"/>
      <c r="P189" s="4"/>
      <c r="Q189" s="4"/>
      <c r="R189" s="4"/>
      <c r="T189" s="4"/>
      <c r="W189" s="4"/>
      <c r="X189" s="4"/>
      <c r="Y189" s="4"/>
      <c r="AA189" s="4"/>
      <c r="AD189" s="4"/>
      <c r="AE189" s="4"/>
      <c r="AF189" s="4"/>
    </row>
    <row r="190" spans="2:32" x14ac:dyDescent="0.3">
      <c r="B190" s="4"/>
      <c r="C190" s="4"/>
      <c r="D190" s="4"/>
      <c r="F190" s="4"/>
      <c r="I190" s="4"/>
      <c r="J190" s="4"/>
      <c r="K190" s="4"/>
      <c r="L190" s="4"/>
      <c r="M190" s="4"/>
      <c r="N190" s="4"/>
      <c r="P190" s="4"/>
      <c r="Q190" s="4"/>
      <c r="R190" s="4"/>
      <c r="T190" s="4"/>
      <c r="W190" s="4"/>
      <c r="X190" s="4"/>
      <c r="Y190" s="4"/>
      <c r="AA190" s="4"/>
      <c r="AD190" s="4"/>
      <c r="AE190" s="4"/>
      <c r="AF190" s="4"/>
    </row>
    <row r="191" spans="2:32" x14ac:dyDescent="0.3">
      <c r="B191" s="4"/>
      <c r="C191" s="4"/>
      <c r="D191" s="4"/>
      <c r="F191" s="4"/>
      <c r="I191" s="4"/>
      <c r="J191" s="4"/>
      <c r="K191" s="4"/>
      <c r="L191" s="4"/>
      <c r="M191" s="4"/>
      <c r="N191" s="4"/>
      <c r="P191" s="4"/>
      <c r="Q191" s="4"/>
      <c r="R191" s="4"/>
      <c r="T191" s="4"/>
      <c r="W191" s="4"/>
      <c r="X191" s="4"/>
      <c r="Y191" s="4"/>
      <c r="AA191" s="4"/>
      <c r="AD191" s="4"/>
      <c r="AE191" s="4"/>
      <c r="AF191" s="4"/>
    </row>
    <row r="192" spans="2:32" x14ac:dyDescent="0.3">
      <c r="B192" s="4"/>
      <c r="C192" s="4"/>
      <c r="D192" s="4"/>
      <c r="F192" s="4"/>
      <c r="I192" s="4"/>
      <c r="J192" s="4"/>
      <c r="K192" s="4"/>
      <c r="L192" s="4"/>
      <c r="M192" s="4"/>
      <c r="N192" s="4"/>
      <c r="P192" s="4"/>
      <c r="Q192" s="4"/>
      <c r="R192" s="4"/>
      <c r="T192" s="4"/>
      <c r="W192" s="4"/>
      <c r="X192" s="4"/>
      <c r="Y192" s="4"/>
      <c r="AA192" s="4"/>
      <c r="AD192" s="4"/>
      <c r="AE192" s="4"/>
      <c r="AF192" s="4"/>
    </row>
    <row r="193" spans="2:32" x14ac:dyDescent="0.3">
      <c r="B193" s="4"/>
      <c r="C193" s="4"/>
      <c r="D193" s="4"/>
      <c r="F193" s="4"/>
      <c r="I193" s="4"/>
      <c r="J193" s="4"/>
      <c r="K193" s="4"/>
      <c r="L193" s="4"/>
      <c r="M193" s="4"/>
      <c r="N193" s="4"/>
      <c r="P193" s="4"/>
      <c r="Q193" s="4"/>
      <c r="R193" s="4"/>
      <c r="T193" s="4"/>
      <c r="W193" s="4"/>
      <c r="X193" s="4"/>
      <c r="Y193" s="4"/>
      <c r="AA193" s="4"/>
      <c r="AD193" s="4"/>
      <c r="AE193" s="4"/>
      <c r="AF193" s="4"/>
    </row>
    <row r="194" spans="2:32" x14ac:dyDescent="0.3">
      <c r="B194" s="4"/>
      <c r="C194" s="4"/>
      <c r="D194" s="4"/>
      <c r="F194" s="4"/>
      <c r="I194" s="4"/>
      <c r="J194" s="4"/>
      <c r="K194" s="4"/>
      <c r="L194" s="4"/>
      <c r="M194" s="4"/>
      <c r="N194" s="4"/>
      <c r="P194" s="4"/>
      <c r="Q194" s="4"/>
      <c r="R194" s="4"/>
      <c r="T194" s="4"/>
      <c r="W194" s="4"/>
      <c r="X194" s="4"/>
      <c r="Y194" s="4"/>
      <c r="AA194" s="4"/>
      <c r="AD194" s="4"/>
      <c r="AE194" s="4"/>
      <c r="AF194" s="4"/>
    </row>
    <row r="195" spans="2:32" x14ac:dyDescent="0.3">
      <c r="B195" s="4"/>
      <c r="C195" s="4"/>
      <c r="D195" s="4"/>
      <c r="F195" s="4"/>
      <c r="I195" s="4"/>
      <c r="J195" s="4"/>
      <c r="K195" s="4"/>
      <c r="L195" s="4"/>
      <c r="M195" s="4"/>
      <c r="N195" s="4"/>
      <c r="P195" s="4"/>
      <c r="Q195" s="4"/>
      <c r="R195" s="4"/>
      <c r="T195" s="4"/>
      <c r="W195" s="4"/>
      <c r="X195" s="4"/>
      <c r="Y195" s="4"/>
      <c r="AA195" s="4"/>
      <c r="AD195" s="4"/>
      <c r="AE195" s="4"/>
      <c r="AF195" s="4"/>
    </row>
    <row r="196" spans="2:32" x14ac:dyDescent="0.3">
      <c r="B196" s="4"/>
      <c r="C196" s="4"/>
      <c r="D196" s="4"/>
      <c r="F196" s="4"/>
      <c r="I196" s="4"/>
      <c r="J196" s="4"/>
      <c r="K196" s="4"/>
      <c r="L196" s="4"/>
      <c r="M196" s="4"/>
      <c r="N196" s="4"/>
      <c r="P196" s="4"/>
      <c r="Q196" s="4"/>
      <c r="R196" s="4"/>
      <c r="T196" s="4"/>
      <c r="W196" s="4"/>
      <c r="X196" s="4"/>
      <c r="Y196" s="4"/>
      <c r="AA196" s="4"/>
      <c r="AD196" s="4"/>
      <c r="AE196" s="4"/>
      <c r="AF196" s="4"/>
    </row>
    <row r="197" spans="2:32" x14ac:dyDescent="0.3">
      <c r="B197" s="4"/>
      <c r="C197" s="4"/>
      <c r="D197" s="4"/>
      <c r="F197" s="4"/>
      <c r="I197" s="4"/>
      <c r="J197" s="4"/>
      <c r="K197" s="4"/>
      <c r="L197" s="4"/>
      <c r="M197" s="4"/>
      <c r="N197" s="4"/>
      <c r="P197" s="4"/>
      <c r="Q197" s="4"/>
      <c r="R197" s="4"/>
      <c r="T197" s="4"/>
      <c r="W197" s="4"/>
      <c r="X197" s="4"/>
      <c r="Y197" s="4"/>
      <c r="AA197" s="4"/>
      <c r="AD197" s="4"/>
      <c r="AE197" s="4"/>
      <c r="AF197" s="4"/>
    </row>
    <row r="198" spans="2:32" x14ac:dyDescent="0.3">
      <c r="B198" s="4"/>
      <c r="C198" s="4"/>
      <c r="D198" s="4"/>
      <c r="F198" s="4"/>
      <c r="I198" s="4"/>
      <c r="J198" s="4"/>
      <c r="K198" s="4"/>
      <c r="L198" s="4"/>
      <c r="M198" s="4"/>
      <c r="N198" s="4"/>
      <c r="P198" s="4"/>
      <c r="Q198" s="4"/>
      <c r="R198" s="4"/>
      <c r="T198" s="4"/>
      <c r="W198" s="4"/>
      <c r="X198" s="4"/>
      <c r="Y198" s="4"/>
      <c r="AA198" s="4"/>
      <c r="AD198" s="4"/>
      <c r="AE198" s="4"/>
      <c r="AF198" s="4"/>
    </row>
    <row r="199" spans="2:32" x14ac:dyDescent="0.3">
      <c r="B199" s="4"/>
      <c r="C199" s="4"/>
      <c r="D199" s="4"/>
      <c r="F199" s="4"/>
      <c r="I199" s="4"/>
      <c r="J199" s="4"/>
      <c r="K199" s="4"/>
      <c r="L199" s="4"/>
      <c r="M199" s="4"/>
      <c r="N199" s="4"/>
      <c r="P199" s="4"/>
      <c r="Q199" s="4"/>
      <c r="R199" s="4"/>
      <c r="T199" s="4"/>
      <c r="W199" s="4"/>
      <c r="X199" s="4"/>
      <c r="Y199" s="4"/>
      <c r="AA199" s="4"/>
      <c r="AD199" s="4"/>
      <c r="AE199" s="4"/>
      <c r="AF199" s="4"/>
    </row>
    <row r="200" spans="2:32" x14ac:dyDescent="0.3">
      <c r="B200" s="4"/>
      <c r="C200" s="4"/>
      <c r="D200" s="4"/>
      <c r="F200" s="4"/>
      <c r="I200" s="4"/>
      <c r="J200" s="4"/>
      <c r="K200" s="4"/>
      <c r="L200" s="4"/>
      <c r="M200" s="4"/>
      <c r="N200" s="4"/>
      <c r="P200" s="4"/>
      <c r="Q200" s="4"/>
      <c r="R200" s="4"/>
      <c r="T200" s="4"/>
      <c r="W200" s="4"/>
      <c r="X200" s="4"/>
      <c r="Y200" s="4"/>
      <c r="AA200" s="4"/>
      <c r="AD200" s="4"/>
      <c r="AE200" s="4"/>
      <c r="AF200" s="4"/>
    </row>
    <row r="201" spans="2:32" x14ac:dyDescent="0.3">
      <c r="B201" s="4"/>
      <c r="C201" s="4"/>
      <c r="D201" s="4"/>
      <c r="F201" s="4"/>
      <c r="I201" s="4"/>
      <c r="J201" s="4"/>
      <c r="K201" s="4"/>
      <c r="L201" s="4"/>
      <c r="M201" s="4"/>
      <c r="N201" s="4"/>
      <c r="P201" s="4"/>
      <c r="Q201" s="4"/>
      <c r="R201" s="4"/>
      <c r="T201" s="4"/>
      <c r="W201" s="4"/>
      <c r="X201" s="4"/>
      <c r="Y201" s="4"/>
      <c r="AA201" s="4"/>
      <c r="AD201" s="4"/>
      <c r="AE201" s="4"/>
      <c r="AF201" s="4"/>
    </row>
    <row r="202" spans="2:32" x14ac:dyDescent="0.3">
      <c r="B202" s="4"/>
      <c r="C202" s="4"/>
      <c r="D202" s="4"/>
      <c r="F202" s="4"/>
      <c r="I202" s="4"/>
      <c r="J202" s="4"/>
      <c r="K202" s="4"/>
      <c r="L202" s="4"/>
      <c r="M202" s="4"/>
      <c r="N202" s="4"/>
      <c r="P202" s="4"/>
      <c r="Q202" s="4"/>
      <c r="R202" s="4"/>
      <c r="T202" s="4"/>
      <c r="W202" s="4"/>
      <c r="X202" s="4"/>
      <c r="Y202" s="4"/>
      <c r="AA202" s="4"/>
      <c r="AD202" s="4"/>
      <c r="AE202" s="4"/>
      <c r="AF202" s="4"/>
    </row>
    <row r="203" spans="2:32" x14ac:dyDescent="0.3">
      <c r="B203" s="4"/>
      <c r="C203" s="4"/>
      <c r="D203" s="4"/>
      <c r="F203" s="4"/>
      <c r="I203" s="4"/>
      <c r="J203" s="4"/>
      <c r="K203" s="4"/>
      <c r="L203" s="4"/>
      <c r="M203" s="4"/>
      <c r="N203" s="4"/>
      <c r="P203" s="4"/>
      <c r="Q203" s="4"/>
      <c r="R203" s="4"/>
      <c r="T203" s="4"/>
      <c r="W203" s="4"/>
      <c r="X203" s="4"/>
      <c r="Y203" s="4"/>
      <c r="AA203" s="4"/>
      <c r="AD203" s="4"/>
      <c r="AE203" s="4"/>
      <c r="AF203" s="4"/>
    </row>
    <row r="204" spans="2:32" x14ac:dyDescent="0.3">
      <c r="B204" s="4"/>
      <c r="C204" s="4"/>
      <c r="D204" s="4"/>
      <c r="F204" s="4"/>
      <c r="I204" s="4"/>
      <c r="J204" s="4"/>
      <c r="K204" s="4"/>
      <c r="L204" s="4"/>
      <c r="M204" s="4"/>
      <c r="N204" s="4"/>
      <c r="P204" s="4"/>
      <c r="Q204" s="4"/>
      <c r="R204" s="4"/>
      <c r="T204" s="4"/>
      <c r="W204" s="4"/>
      <c r="X204" s="4"/>
      <c r="Y204" s="4"/>
      <c r="AA204" s="4"/>
      <c r="AD204" s="4"/>
      <c r="AE204" s="4"/>
      <c r="AF204" s="4"/>
    </row>
    <row r="205" spans="2:32" x14ac:dyDescent="0.3">
      <c r="B205" s="4"/>
      <c r="C205" s="4"/>
      <c r="D205" s="4"/>
      <c r="F205" s="4"/>
      <c r="I205" s="4"/>
      <c r="J205" s="4"/>
      <c r="K205" s="4"/>
      <c r="L205" s="4"/>
      <c r="M205" s="4"/>
      <c r="N205" s="4"/>
      <c r="P205" s="4"/>
      <c r="Q205" s="4"/>
      <c r="R205" s="4"/>
      <c r="T205" s="4"/>
      <c r="W205" s="4"/>
      <c r="X205" s="4"/>
      <c r="Y205" s="4"/>
      <c r="AA205" s="4"/>
      <c r="AD205" s="4"/>
      <c r="AE205" s="4"/>
      <c r="AF205" s="4"/>
    </row>
    <row r="206" spans="2:32" x14ac:dyDescent="0.3">
      <c r="B206" s="4"/>
      <c r="C206" s="4"/>
      <c r="D206" s="4"/>
      <c r="F206" s="4"/>
      <c r="I206" s="4"/>
      <c r="J206" s="4"/>
      <c r="K206" s="4"/>
      <c r="L206" s="4"/>
      <c r="M206" s="4"/>
      <c r="N206" s="4"/>
      <c r="P206" s="4"/>
      <c r="Q206" s="4"/>
      <c r="R206" s="4"/>
      <c r="T206" s="4"/>
      <c r="W206" s="4"/>
      <c r="X206" s="4"/>
      <c r="Y206" s="4"/>
      <c r="AA206" s="4"/>
      <c r="AD206" s="4"/>
      <c r="AE206" s="4"/>
      <c r="AF206" s="4"/>
    </row>
    <row r="207" spans="2:32" x14ac:dyDescent="0.3">
      <c r="B207" s="4"/>
      <c r="C207" s="4"/>
      <c r="D207" s="4"/>
      <c r="F207" s="4"/>
      <c r="I207" s="4"/>
      <c r="J207" s="4"/>
      <c r="K207" s="4"/>
      <c r="L207" s="4"/>
      <c r="M207" s="4"/>
      <c r="N207" s="4"/>
      <c r="P207" s="4"/>
      <c r="Q207" s="4"/>
      <c r="R207" s="4"/>
      <c r="T207" s="4"/>
      <c r="W207" s="4"/>
      <c r="X207" s="4"/>
      <c r="Y207" s="4"/>
      <c r="AA207" s="4"/>
      <c r="AD207" s="4"/>
      <c r="AE207" s="4"/>
      <c r="AF207" s="4"/>
    </row>
    <row r="208" spans="2:32" x14ac:dyDescent="0.3">
      <c r="B208" s="4"/>
      <c r="C208" s="4"/>
      <c r="D208" s="4"/>
      <c r="F208" s="4"/>
      <c r="I208" s="4"/>
      <c r="J208" s="4"/>
      <c r="K208" s="4"/>
      <c r="L208" s="4"/>
      <c r="M208" s="4"/>
      <c r="N208" s="4"/>
      <c r="P208" s="4"/>
      <c r="Q208" s="4"/>
      <c r="R208" s="4"/>
      <c r="T208" s="4"/>
      <c r="W208" s="4"/>
      <c r="X208" s="4"/>
      <c r="Y208" s="4"/>
      <c r="AA208" s="4"/>
      <c r="AD208" s="4"/>
      <c r="AE208" s="4"/>
      <c r="AF208" s="4"/>
    </row>
    <row r="209" spans="2:32" x14ac:dyDescent="0.3">
      <c r="B209" s="4"/>
      <c r="C209" s="4"/>
      <c r="D209" s="4"/>
      <c r="F209" s="4"/>
      <c r="I209" s="4"/>
      <c r="J209" s="4"/>
      <c r="K209" s="4"/>
      <c r="L209" s="4"/>
      <c r="M209" s="4"/>
      <c r="N209" s="4"/>
      <c r="P209" s="4"/>
      <c r="Q209" s="4"/>
      <c r="R209" s="4"/>
      <c r="T209" s="4"/>
      <c r="W209" s="4"/>
      <c r="X209" s="4"/>
      <c r="Y209" s="4"/>
      <c r="AA209" s="4"/>
      <c r="AD209" s="4"/>
      <c r="AE209" s="4"/>
      <c r="AF209" s="4"/>
    </row>
    <row r="210" spans="2:32" x14ac:dyDescent="0.3">
      <c r="B210" s="4"/>
      <c r="C210" s="4"/>
      <c r="D210" s="4"/>
      <c r="F210" s="4"/>
      <c r="I210" s="4"/>
      <c r="J210" s="4"/>
      <c r="K210" s="4"/>
      <c r="L210" s="4"/>
      <c r="M210" s="4"/>
      <c r="N210" s="4"/>
      <c r="P210" s="4"/>
      <c r="Q210" s="4"/>
      <c r="R210" s="4"/>
      <c r="T210" s="4"/>
      <c r="W210" s="4"/>
      <c r="X210" s="4"/>
      <c r="Y210" s="4"/>
      <c r="AA210" s="4"/>
      <c r="AD210" s="4"/>
      <c r="AE210" s="4"/>
      <c r="AF210" s="4"/>
    </row>
    <row r="211" spans="2:32" x14ac:dyDescent="0.3">
      <c r="B211" s="4"/>
      <c r="C211" s="4"/>
      <c r="D211" s="4"/>
      <c r="F211" s="4"/>
      <c r="I211" s="4"/>
      <c r="J211" s="4"/>
      <c r="K211" s="4"/>
      <c r="L211" s="4"/>
      <c r="M211" s="4"/>
      <c r="N211" s="4"/>
      <c r="P211" s="4"/>
      <c r="Q211" s="4"/>
      <c r="R211" s="4"/>
      <c r="T211" s="4"/>
      <c r="W211" s="4"/>
      <c r="X211" s="4"/>
      <c r="Y211" s="4"/>
      <c r="AA211" s="4"/>
      <c r="AD211" s="4"/>
      <c r="AE211" s="4"/>
      <c r="AF211" s="4"/>
    </row>
    <row r="212" spans="2:32" x14ac:dyDescent="0.3">
      <c r="B212" s="4"/>
      <c r="C212" s="4"/>
      <c r="D212" s="4"/>
      <c r="F212" s="4"/>
      <c r="I212" s="4"/>
      <c r="J212" s="4"/>
      <c r="K212" s="4"/>
      <c r="L212" s="4"/>
      <c r="M212" s="4"/>
      <c r="N212" s="4"/>
      <c r="P212" s="4"/>
      <c r="Q212" s="4"/>
      <c r="R212" s="4"/>
      <c r="T212" s="4"/>
      <c r="W212" s="4"/>
      <c r="X212" s="4"/>
      <c r="Y212" s="4"/>
      <c r="AA212" s="4"/>
      <c r="AD212" s="4"/>
      <c r="AE212" s="4"/>
      <c r="AF212" s="4"/>
    </row>
    <row r="213" spans="2:32" x14ac:dyDescent="0.3">
      <c r="B213" s="4"/>
      <c r="C213" s="4"/>
      <c r="D213" s="4"/>
      <c r="F213" s="4"/>
      <c r="I213" s="4"/>
      <c r="J213" s="4"/>
      <c r="K213" s="4"/>
      <c r="L213" s="4"/>
      <c r="M213" s="4"/>
      <c r="N213" s="4"/>
      <c r="P213" s="4"/>
      <c r="Q213" s="4"/>
      <c r="R213" s="4"/>
      <c r="T213" s="4"/>
      <c r="W213" s="4"/>
      <c r="X213" s="4"/>
      <c r="Y213" s="4"/>
      <c r="AA213" s="4"/>
      <c r="AD213" s="4"/>
      <c r="AE213" s="4"/>
      <c r="AF213" s="4"/>
    </row>
    <row r="214" spans="2:32" x14ac:dyDescent="0.3">
      <c r="B214" s="4"/>
      <c r="C214" s="4"/>
      <c r="D214" s="4"/>
      <c r="F214" s="4"/>
      <c r="I214" s="4"/>
      <c r="J214" s="4"/>
      <c r="K214" s="4"/>
      <c r="L214" s="4"/>
      <c r="M214" s="4"/>
      <c r="N214" s="4"/>
      <c r="P214" s="4"/>
      <c r="Q214" s="4"/>
      <c r="R214" s="4"/>
      <c r="T214" s="4"/>
      <c r="W214" s="4"/>
      <c r="X214" s="4"/>
      <c r="Y214" s="4"/>
      <c r="AA214" s="4"/>
      <c r="AD214" s="4"/>
      <c r="AE214" s="4"/>
      <c r="AF214" s="4"/>
    </row>
    <row r="215" spans="2:32" x14ac:dyDescent="0.3">
      <c r="B215" s="4"/>
      <c r="C215" s="4"/>
      <c r="D215" s="4"/>
      <c r="F215" s="4"/>
      <c r="I215" s="4"/>
      <c r="J215" s="4"/>
      <c r="K215" s="4"/>
      <c r="L215" s="4"/>
      <c r="M215" s="4"/>
      <c r="N215" s="4"/>
      <c r="P215" s="4"/>
      <c r="Q215" s="4"/>
      <c r="R215" s="4"/>
      <c r="T215" s="4"/>
      <c r="W215" s="4"/>
      <c r="X215" s="4"/>
      <c r="Y215" s="4"/>
      <c r="AA215" s="4"/>
      <c r="AD215" s="4"/>
      <c r="AE215" s="4"/>
      <c r="AF215" s="4"/>
    </row>
    <row r="216" spans="2:32" x14ac:dyDescent="0.3">
      <c r="B216" s="4"/>
      <c r="C216" s="4"/>
      <c r="D216" s="4"/>
      <c r="F216" s="4"/>
      <c r="I216" s="4"/>
      <c r="J216" s="4"/>
      <c r="K216" s="4"/>
      <c r="L216" s="4"/>
      <c r="M216" s="4"/>
      <c r="N216" s="4"/>
      <c r="P216" s="4"/>
      <c r="Q216" s="4"/>
      <c r="R216" s="4"/>
      <c r="T216" s="4"/>
      <c r="W216" s="4"/>
      <c r="X216" s="4"/>
      <c r="Y216" s="4"/>
      <c r="AA216" s="4"/>
      <c r="AD216" s="4"/>
      <c r="AE216" s="4"/>
      <c r="AF216" s="4"/>
    </row>
    <row r="217" spans="2:32" x14ac:dyDescent="0.3">
      <c r="B217" s="4"/>
      <c r="C217" s="4"/>
      <c r="D217" s="4"/>
      <c r="F217" s="4"/>
      <c r="I217" s="4"/>
      <c r="J217" s="4"/>
      <c r="K217" s="4"/>
      <c r="L217" s="4"/>
      <c r="M217" s="4"/>
      <c r="N217" s="4"/>
      <c r="P217" s="4"/>
      <c r="Q217" s="4"/>
      <c r="R217" s="4"/>
      <c r="T217" s="4"/>
      <c r="W217" s="4"/>
      <c r="X217" s="4"/>
      <c r="Y217" s="4"/>
      <c r="AA217" s="4"/>
      <c r="AD217" s="4"/>
      <c r="AE217" s="4"/>
      <c r="AF217" s="4"/>
    </row>
    <row r="218" spans="2:32" x14ac:dyDescent="0.3">
      <c r="B218" s="4"/>
      <c r="C218" s="4"/>
      <c r="D218" s="4"/>
      <c r="F218" s="4"/>
      <c r="I218" s="4"/>
      <c r="J218" s="4"/>
      <c r="K218" s="4"/>
      <c r="L218" s="4"/>
      <c r="M218" s="4"/>
      <c r="N218" s="4"/>
      <c r="P218" s="4"/>
      <c r="Q218" s="4"/>
      <c r="R218" s="4"/>
      <c r="T218" s="4"/>
      <c r="W218" s="4"/>
      <c r="X218" s="4"/>
      <c r="Y218" s="4"/>
      <c r="AA218" s="4"/>
      <c r="AD218" s="4"/>
      <c r="AE218" s="4"/>
      <c r="AF218" s="4"/>
    </row>
    <row r="219" spans="2:32" x14ac:dyDescent="0.3">
      <c r="B219" s="4"/>
      <c r="C219" s="4"/>
      <c r="D219" s="4"/>
      <c r="F219" s="4"/>
      <c r="I219" s="4"/>
      <c r="J219" s="4"/>
      <c r="K219" s="4"/>
      <c r="L219" s="4"/>
      <c r="M219" s="4"/>
      <c r="N219" s="4"/>
      <c r="P219" s="4"/>
      <c r="Q219" s="4"/>
      <c r="R219" s="4"/>
      <c r="T219" s="4"/>
      <c r="W219" s="4"/>
      <c r="X219" s="4"/>
      <c r="Y219" s="4"/>
      <c r="AA219" s="4"/>
      <c r="AD219" s="4"/>
      <c r="AE219" s="4"/>
      <c r="AF219" s="4"/>
    </row>
    <row r="220" spans="2:32" x14ac:dyDescent="0.3">
      <c r="B220" s="4"/>
      <c r="C220" s="4"/>
      <c r="D220" s="4"/>
      <c r="F220" s="4"/>
      <c r="I220" s="4"/>
      <c r="J220" s="4"/>
      <c r="K220" s="4"/>
      <c r="L220" s="4"/>
      <c r="M220" s="4"/>
      <c r="N220" s="4"/>
      <c r="P220" s="4"/>
      <c r="Q220" s="4"/>
      <c r="R220" s="4"/>
      <c r="T220" s="4"/>
      <c r="W220" s="4"/>
      <c r="X220" s="4"/>
      <c r="Y220" s="4"/>
      <c r="AA220" s="4"/>
      <c r="AD220" s="4"/>
      <c r="AE220" s="4"/>
      <c r="AF220" s="4"/>
    </row>
    <row r="221" spans="2:32" x14ac:dyDescent="0.3">
      <c r="B221" s="4"/>
      <c r="C221" s="4"/>
      <c r="D221" s="4"/>
      <c r="F221" s="4"/>
      <c r="I221" s="4"/>
      <c r="J221" s="4"/>
      <c r="K221" s="4"/>
      <c r="L221" s="4"/>
      <c r="M221" s="4"/>
      <c r="N221" s="4"/>
      <c r="P221" s="4"/>
      <c r="Q221" s="4"/>
      <c r="R221" s="4"/>
      <c r="T221" s="4"/>
      <c r="W221" s="4"/>
      <c r="X221" s="4"/>
      <c r="Y221" s="4"/>
      <c r="AA221" s="4"/>
      <c r="AD221" s="4"/>
      <c r="AE221" s="4"/>
      <c r="AF221" s="4"/>
    </row>
    <row r="222" spans="2:32" x14ac:dyDescent="0.3">
      <c r="B222" s="4"/>
      <c r="C222" s="4"/>
      <c r="D222" s="4"/>
      <c r="F222" s="4"/>
      <c r="I222" s="4"/>
      <c r="J222" s="4"/>
      <c r="K222" s="4"/>
      <c r="L222" s="4"/>
      <c r="M222" s="4"/>
      <c r="N222" s="4"/>
      <c r="P222" s="4"/>
      <c r="Q222" s="4"/>
      <c r="R222" s="4"/>
      <c r="T222" s="4"/>
      <c r="W222" s="4"/>
      <c r="X222" s="4"/>
      <c r="Y222" s="4"/>
      <c r="AA222" s="4"/>
      <c r="AD222" s="4"/>
      <c r="AE222" s="4"/>
      <c r="AF222" s="4"/>
    </row>
    <row r="223" spans="2:32" x14ac:dyDescent="0.3">
      <c r="B223" s="4"/>
      <c r="C223" s="4"/>
      <c r="D223" s="4"/>
      <c r="F223" s="4"/>
      <c r="I223" s="4"/>
      <c r="J223" s="4"/>
      <c r="K223" s="4"/>
      <c r="L223" s="4"/>
      <c r="M223" s="4"/>
      <c r="N223" s="4"/>
      <c r="P223" s="4"/>
      <c r="Q223" s="4"/>
      <c r="R223" s="4"/>
      <c r="T223" s="4"/>
      <c r="W223" s="4"/>
      <c r="X223" s="4"/>
      <c r="Y223" s="4"/>
      <c r="AA223" s="4"/>
      <c r="AD223" s="4"/>
      <c r="AE223" s="4"/>
      <c r="AF223" s="4"/>
    </row>
    <row r="224" spans="2:32" x14ac:dyDescent="0.3">
      <c r="B224" s="4"/>
      <c r="C224" s="4"/>
      <c r="D224" s="4"/>
      <c r="F224" s="4"/>
      <c r="I224" s="4"/>
      <c r="J224" s="4"/>
      <c r="K224" s="4"/>
      <c r="L224" s="4"/>
      <c r="M224" s="4"/>
      <c r="N224" s="4"/>
      <c r="P224" s="4"/>
      <c r="Q224" s="4"/>
      <c r="R224" s="4"/>
      <c r="T224" s="4"/>
      <c r="W224" s="4"/>
      <c r="X224" s="4"/>
      <c r="Y224" s="4"/>
      <c r="AA224" s="4"/>
      <c r="AD224" s="4"/>
      <c r="AE224" s="4"/>
      <c r="AF224" s="4"/>
    </row>
    <row r="225" spans="2:32" x14ac:dyDescent="0.3">
      <c r="B225" s="4"/>
      <c r="C225" s="4"/>
      <c r="D225" s="4"/>
      <c r="F225" s="4"/>
      <c r="I225" s="4"/>
      <c r="J225" s="4"/>
      <c r="K225" s="4"/>
      <c r="L225" s="4"/>
      <c r="M225" s="4"/>
      <c r="N225" s="4"/>
      <c r="P225" s="4"/>
      <c r="Q225" s="4"/>
      <c r="R225" s="4"/>
      <c r="T225" s="4"/>
      <c r="W225" s="4"/>
      <c r="X225" s="4"/>
      <c r="Y225" s="4"/>
      <c r="AA225" s="4"/>
      <c r="AD225" s="4"/>
      <c r="AE225" s="4"/>
      <c r="AF225" s="4"/>
    </row>
    <row r="226" spans="2:32" x14ac:dyDescent="0.3">
      <c r="B226" s="4"/>
      <c r="C226" s="4"/>
      <c r="D226" s="4"/>
      <c r="F226" s="4"/>
      <c r="I226" s="4"/>
      <c r="J226" s="4"/>
      <c r="K226" s="4"/>
      <c r="L226" s="4"/>
      <c r="M226" s="4"/>
      <c r="N226" s="4"/>
      <c r="P226" s="4"/>
      <c r="Q226" s="4"/>
      <c r="R226" s="4"/>
      <c r="T226" s="4"/>
      <c r="W226" s="4"/>
      <c r="X226" s="4"/>
      <c r="Y226" s="4"/>
      <c r="AA226" s="4"/>
      <c r="AD226" s="4"/>
      <c r="AE226" s="4"/>
      <c r="AF226" s="4"/>
    </row>
    <row r="227" spans="2:32" x14ac:dyDescent="0.3">
      <c r="B227" s="4"/>
      <c r="C227" s="4"/>
      <c r="D227" s="4"/>
      <c r="F227" s="4"/>
      <c r="I227" s="4"/>
      <c r="J227" s="4"/>
      <c r="K227" s="4"/>
      <c r="L227" s="4"/>
      <c r="M227" s="4"/>
      <c r="N227" s="4"/>
      <c r="P227" s="4"/>
      <c r="Q227" s="4"/>
      <c r="R227" s="4"/>
      <c r="T227" s="4"/>
      <c r="W227" s="4"/>
      <c r="X227" s="4"/>
      <c r="Y227" s="4"/>
      <c r="AA227" s="4"/>
      <c r="AD227" s="4"/>
      <c r="AE227" s="4"/>
      <c r="AF227" s="4"/>
    </row>
    <row r="228" spans="2:32" x14ac:dyDescent="0.3">
      <c r="B228" s="4"/>
      <c r="C228" s="4"/>
      <c r="D228" s="4"/>
      <c r="F228" s="4"/>
      <c r="I228" s="4"/>
      <c r="J228" s="4"/>
      <c r="K228" s="4"/>
      <c r="L228" s="4"/>
      <c r="M228" s="4"/>
      <c r="N228" s="4"/>
      <c r="P228" s="4"/>
      <c r="Q228" s="4"/>
      <c r="R228" s="4"/>
      <c r="T228" s="4"/>
      <c r="W228" s="4"/>
      <c r="X228" s="4"/>
      <c r="Y228" s="4"/>
      <c r="AA228" s="4"/>
      <c r="AD228" s="4"/>
      <c r="AE228" s="4"/>
      <c r="AF228" s="4"/>
    </row>
    <row r="229" spans="2:32" x14ac:dyDescent="0.3">
      <c r="B229" s="4"/>
      <c r="C229" s="4"/>
      <c r="D229" s="4"/>
      <c r="F229" s="4"/>
      <c r="I229" s="4"/>
      <c r="J229" s="4"/>
      <c r="K229" s="4"/>
      <c r="L229" s="4"/>
      <c r="M229" s="4"/>
      <c r="N229" s="4"/>
      <c r="P229" s="4"/>
      <c r="Q229" s="4"/>
      <c r="R229" s="4"/>
      <c r="T229" s="4"/>
      <c r="W229" s="4"/>
      <c r="X229" s="4"/>
      <c r="Y229" s="4"/>
      <c r="AA229" s="4"/>
      <c r="AD229" s="4"/>
      <c r="AE229" s="4"/>
      <c r="AF229" s="4"/>
    </row>
    <row r="230" spans="2:32" x14ac:dyDescent="0.3">
      <c r="B230" s="4"/>
      <c r="C230" s="4"/>
      <c r="D230" s="4"/>
      <c r="F230" s="4"/>
      <c r="I230" s="4"/>
      <c r="J230" s="4"/>
      <c r="K230" s="4"/>
      <c r="L230" s="4"/>
      <c r="M230" s="4"/>
      <c r="N230" s="4"/>
      <c r="P230" s="4"/>
      <c r="Q230" s="4"/>
      <c r="R230" s="4"/>
      <c r="T230" s="4"/>
      <c r="W230" s="4"/>
      <c r="X230" s="4"/>
      <c r="Y230" s="4"/>
      <c r="AA230" s="4"/>
      <c r="AD230" s="4"/>
      <c r="AE230" s="4"/>
      <c r="AF230" s="4"/>
    </row>
    <row r="231" spans="2:32" x14ac:dyDescent="0.3">
      <c r="B231" s="4"/>
      <c r="C231" s="4"/>
      <c r="D231" s="4"/>
      <c r="F231" s="4"/>
      <c r="I231" s="4"/>
      <c r="J231" s="4"/>
      <c r="K231" s="4"/>
      <c r="L231" s="4"/>
      <c r="M231" s="4"/>
      <c r="N231" s="4"/>
      <c r="P231" s="4"/>
      <c r="Q231" s="4"/>
      <c r="R231" s="4"/>
      <c r="T231" s="4"/>
      <c r="W231" s="4"/>
      <c r="X231" s="4"/>
      <c r="Y231" s="4"/>
      <c r="AA231" s="4"/>
      <c r="AD231" s="4"/>
      <c r="AE231" s="4"/>
      <c r="AF231" s="4"/>
    </row>
    <row r="232" spans="2:32" x14ac:dyDescent="0.3">
      <c r="B232" s="4"/>
      <c r="C232" s="4"/>
      <c r="D232" s="4"/>
      <c r="F232" s="4"/>
      <c r="I232" s="4"/>
      <c r="J232" s="4"/>
      <c r="K232" s="4"/>
      <c r="L232" s="4"/>
      <c r="M232" s="4"/>
      <c r="N232" s="4"/>
      <c r="P232" s="4"/>
      <c r="Q232" s="4"/>
      <c r="R232" s="4"/>
      <c r="T232" s="4"/>
      <c r="W232" s="4"/>
      <c r="X232" s="4"/>
      <c r="Y232" s="4"/>
      <c r="AA232" s="4"/>
      <c r="AD232" s="4"/>
      <c r="AE232" s="4"/>
      <c r="AF232" s="4"/>
    </row>
    <row r="233" spans="2:32" x14ac:dyDescent="0.3">
      <c r="B233" s="4"/>
      <c r="C233" s="4"/>
      <c r="D233" s="4"/>
      <c r="F233" s="4"/>
      <c r="I233" s="4"/>
      <c r="J233" s="4"/>
      <c r="K233" s="4"/>
      <c r="L233" s="4"/>
      <c r="M233" s="4"/>
      <c r="N233" s="4"/>
      <c r="P233" s="4"/>
      <c r="Q233" s="4"/>
      <c r="R233" s="4"/>
      <c r="T233" s="4"/>
      <c r="W233" s="4"/>
      <c r="X233" s="4"/>
      <c r="Y233" s="4"/>
      <c r="AA233" s="4"/>
      <c r="AD233" s="4"/>
      <c r="AE233" s="4"/>
      <c r="AF233" s="4"/>
    </row>
    <row r="234" spans="2:32" x14ac:dyDescent="0.3">
      <c r="B234" s="4"/>
      <c r="C234" s="4"/>
      <c r="D234" s="4"/>
      <c r="F234" s="4"/>
      <c r="I234" s="4"/>
      <c r="J234" s="4"/>
      <c r="K234" s="4"/>
      <c r="L234" s="4"/>
      <c r="M234" s="4"/>
      <c r="N234" s="4"/>
      <c r="P234" s="4"/>
      <c r="Q234" s="4"/>
      <c r="R234" s="4"/>
      <c r="T234" s="4"/>
      <c r="W234" s="4"/>
      <c r="X234" s="4"/>
      <c r="Y234" s="4"/>
      <c r="AA234" s="4"/>
      <c r="AD234" s="4"/>
      <c r="AE234" s="4"/>
      <c r="AF234" s="4"/>
    </row>
    <row r="235" spans="2:32" x14ac:dyDescent="0.3">
      <c r="B235" s="4"/>
      <c r="C235" s="4"/>
      <c r="D235" s="4"/>
      <c r="F235" s="4"/>
      <c r="I235" s="4"/>
      <c r="J235" s="4"/>
      <c r="K235" s="4"/>
      <c r="L235" s="4"/>
      <c r="M235" s="4"/>
      <c r="N235" s="4"/>
      <c r="P235" s="4"/>
      <c r="Q235" s="4"/>
      <c r="R235" s="4"/>
      <c r="T235" s="4"/>
      <c r="W235" s="4"/>
      <c r="X235" s="4"/>
      <c r="Y235" s="4"/>
      <c r="AA235" s="4"/>
      <c r="AD235" s="4"/>
      <c r="AE235" s="4"/>
      <c r="AF235" s="4"/>
    </row>
    <row r="236" spans="2:32" x14ac:dyDescent="0.3">
      <c r="B236" s="4"/>
      <c r="C236" s="4"/>
      <c r="D236" s="4"/>
      <c r="F236" s="4"/>
      <c r="I236" s="4"/>
      <c r="J236" s="4"/>
      <c r="K236" s="4"/>
      <c r="L236" s="4"/>
      <c r="M236" s="4"/>
      <c r="N236" s="4"/>
      <c r="P236" s="4"/>
      <c r="Q236" s="4"/>
      <c r="R236" s="4"/>
      <c r="T236" s="4"/>
      <c r="W236" s="4"/>
      <c r="X236" s="4"/>
      <c r="Y236" s="4"/>
      <c r="AA236" s="4"/>
      <c r="AD236" s="4"/>
      <c r="AE236" s="4"/>
      <c r="AF236" s="4"/>
    </row>
    <row r="237" spans="2:32" x14ac:dyDescent="0.3">
      <c r="B237" s="4"/>
      <c r="C237" s="4"/>
      <c r="D237" s="4"/>
      <c r="F237" s="4"/>
      <c r="I237" s="4"/>
      <c r="J237" s="4"/>
      <c r="K237" s="4"/>
      <c r="L237" s="4"/>
      <c r="M237" s="4"/>
      <c r="N237" s="4"/>
      <c r="P237" s="4"/>
      <c r="Q237" s="4"/>
      <c r="R237" s="4"/>
      <c r="T237" s="4"/>
      <c r="W237" s="4"/>
      <c r="X237" s="4"/>
      <c r="Y237" s="4"/>
      <c r="AA237" s="4"/>
      <c r="AD237" s="4"/>
      <c r="AE237" s="4"/>
      <c r="AF237" s="4"/>
    </row>
    <row r="238" spans="2:32" x14ac:dyDescent="0.3">
      <c r="B238" s="4"/>
      <c r="C238" s="4"/>
      <c r="D238" s="4"/>
      <c r="F238" s="4"/>
      <c r="I238" s="4"/>
      <c r="J238" s="4"/>
      <c r="K238" s="4"/>
      <c r="L238" s="4"/>
      <c r="M238" s="4"/>
      <c r="N238" s="4"/>
      <c r="P238" s="4"/>
      <c r="Q238" s="4"/>
      <c r="R238" s="4"/>
      <c r="T238" s="4"/>
      <c r="W238" s="4"/>
      <c r="X238" s="4"/>
      <c r="Y238" s="4"/>
      <c r="AA238" s="4"/>
      <c r="AD238" s="4"/>
      <c r="AE238" s="4"/>
      <c r="AF238" s="4"/>
    </row>
    <row r="239" spans="2:32" x14ac:dyDescent="0.3">
      <c r="B239" s="4"/>
      <c r="C239" s="4"/>
      <c r="D239" s="4"/>
      <c r="F239" s="4"/>
      <c r="I239" s="4"/>
      <c r="J239" s="4"/>
      <c r="K239" s="4"/>
      <c r="L239" s="4"/>
      <c r="M239" s="4"/>
      <c r="N239" s="4"/>
      <c r="P239" s="4"/>
      <c r="Q239" s="4"/>
      <c r="R239" s="4"/>
      <c r="T239" s="4"/>
      <c r="W239" s="4"/>
      <c r="X239" s="4"/>
      <c r="Y239" s="4"/>
      <c r="AA239" s="4"/>
      <c r="AD239" s="4"/>
      <c r="AE239" s="4"/>
      <c r="AF239" s="4"/>
    </row>
    <row r="240" spans="2:32" x14ac:dyDescent="0.3">
      <c r="B240" s="4"/>
      <c r="C240" s="4"/>
      <c r="D240" s="4"/>
      <c r="F240" s="4"/>
      <c r="I240" s="4"/>
      <c r="J240" s="4"/>
      <c r="K240" s="4"/>
      <c r="L240" s="4"/>
      <c r="M240" s="4"/>
      <c r="N240" s="4"/>
      <c r="P240" s="4"/>
      <c r="Q240" s="4"/>
      <c r="R240" s="4"/>
      <c r="T240" s="4"/>
      <c r="W240" s="4"/>
      <c r="X240" s="4"/>
      <c r="Y240" s="4"/>
      <c r="AA240" s="4"/>
      <c r="AD240" s="4"/>
      <c r="AE240" s="4"/>
      <c r="AF240" s="4"/>
    </row>
    <row r="241" spans="2:32" x14ac:dyDescent="0.3">
      <c r="B241" s="4"/>
      <c r="C241" s="4"/>
      <c r="D241" s="4"/>
      <c r="F241" s="4"/>
      <c r="I241" s="4"/>
      <c r="J241" s="4"/>
      <c r="K241" s="4"/>
      <c r="L241" s="4"/>
      <c r="M241" s="4"/>
      <c r="N241" s="4"/>
      <c r="P241" s="4"/>
      <c r="Q241" s="4"/>
      <c r="R241" s="4"/>
      <c r="T241" s="4"/>
      <c r="W241" s="4"/>
      <c r="X241" s="4"/>
      <c r="Y241" s="4"/>
      <c r="AA241" s="4"/>
      <c r="AD241" s="4"/>
      <c r="AE241" s="4"/>
      <c r="AF241" s="4"/>
    </row>
    <row r="242" spans="2:32" x14ac:dyDescent="0.3">
      <c r="B242" s="4"/>
      <c r="C242" s="4"/>
      <c r="D242" s="4"/>
      <c r="F242" s="4"/>
      <c r="I242" s="4"/>
      <c r="J242" s="4"/>
      <c r="K242" s="4"/>
      <c r="L242" s="4"/>
      <c r="M242" s="4"/>
      <c r="N242" s="4"/>
      <c r="P242" s="4"/>
      <c r="Q242" s="4"/>
      <c r="R242" s="4"/>
      <c r="T242" s="4"/>
      <c r="W242" s="4"/>
      <c r="X242" s="4"/>
      <c r="Y242" s="4"/>
      <c r="AA242" s="4"/>
      <c r="AD242" s="4"/>
      <c r="AE242" s="4"/>
      <c r="AF242" s="4"/>
    </row>
    <row r="243" spans="2:32" x14ac:dyDescent="0.3">
      <c r="B243" s="4"/>
      <c r="C243" s="4"/>
      <c r="D243" s="4"/>
      <c r="F243" s="4"/>
      <c r="I243" s="4"/>
      <c r="J243" s="4"/>
      <c r="K243" s="4"/>
      <c r="L243" s="4"/>
      <c r="M243" s="4"/>
      <c r="N243" s="4"/>
      <c r="P243" s="4"/>
      <c r="Q243" s="4"/>
      <c r="R243" s="4"/>
      <c r="T243" s="4"/>
      <c r="W243" s="4"/>
      <c r="X243" s="4"/>
      <c r="Y243" s="4"/>
      <c r="AA243" s="4"/>
      <c r="AD243" s="4"/>
      <c r="AE243" s="4"/>
      <c r="AF243" s="4"/>
    </row>
    <row r="244" spans="2:32" x14ac:dyDescent="0.3">
      <c r="B244" s="4"/>
      <c r="C244" s="4"/>
      <c r="D244" s="4"/>
      <c r="F244" s="4"/>
      <c r="I244" s="4"/>
      <c r="J244" s="4"/>
      <c r="K244" s="4"/>
      <c r="L244" s="4"/>
      <c r="M244" s="4"/>
      <c r="N244" s="4"/>
      <c r="P244" s="4"/>
      <c r="Q244" s="4"/>
      <c r="R244" s="4"/>
      <c r="T244" s="4"/>
      <c r="W244" s="4"/>
      <c r="X244" s="4"/>
      <c r="Y244" s="4"/>
      <c r="AA244" s="4"/>
      <c r="AD244" s="4"/>
      <c r="AE244" s="4"/>
      <c r="AF244" s="4"/>
    </row>
    <row r="245" spans="2:32" x14ac:dyDescent="0.3">
      <c r="B245" s="4"/>
      <c r="C245" s="4"/>
      <c r="D245" s="4"/>
      <c r="F245" s="4"/>
      <c r="I245" s="4"/>
      <c r="J245" s="4"/>
      <c r="K245" s="4"/>
      <c r="L245" s="4"/>
      <c r="M245" s="4"/>
      <c r="N245" s="4"/>
      <c r="P245" s="4"/>
      <c r="Q245" s="4"/>
      <c r="R245" s="4"/>
      <c r="T245" s="4"/>
      <c r="W245" s="4"/>
      <c r="X245" s="4"/>
      <c r="Y245" s="4"/>
      <c r="AA245" s="4"/>
      <c r="AD245" s="4"/>
      <c r="AE245" s="4"/>
      <c r="AF245" s="4"/>
    </row>
    <row r="246" spans="2:32" x14ac:dyDescent="0.3">
      <c r="B246" s="4"/>
      <c r="C246" s="4"/>
      <c r="D246" s="4"/>
      <c r="F246" s="4"/>
      <c r="I246" s="4"/>
      <c r="J246" s="4"/>
      <c r="K246" s="4"/>
      <c r="L246" s="4"/>
      <c r="M246" s="4"/>
      <c r="N246" s="4"/>
      <c r="P246" s="4"/>
      <c r="Q246" s="4"/>
      <c r="R246" s="4"/>
      <c r="T246" s="4"/>
      <c r="W246" s="4"/>
      <c r="X246" s="4"/>
      <c r="Y246" s="4"/>
      <c r="AA246" s="4"/>
      <c r="AD246" s="4"/>
      <c r="AE246" s="4"/>
      <c r="AF246" s="4"/>
    </row>
    <row r="247" spans="2:32" x14ac:dyDescent="0.3">
      <c r="B247" s="4"/>
      <c r="C247" s="4"/>
      <c r="D247" s="4"/>
      <c r="F247" s="4"/>
      <c r="I247" s="4"/>
      <c r="J247" s="4"/>
      <c r="K247" s="4"/>
      <c r="L247" s="4"/>
      <c r="M247" s="4"/>
      <c r="N247" s="4"/>
      <c r="P247" s="4"/>
      <c r="Q247" s="4"/>
      <c r="R247" s="4"/>
      <c r="T247" s="4"/>
      <c r="W247" s="4"/>
      <c r="X247" s="4"/>
      <c r="Y247" s="4"/>
      <c r="AA247" s="4"/>
      <c r="AD247" s="4"/>
      <c r="AE247" s="4"/>
      <c r="AF247" s="4"/>
    </row>
    <row r="248" spans="2:32" x14ac:dyDescent="0.3">
      <c r="B248" s="4"/>
      <c r="C248" s="4"/>
      <c r="D248" s="4"/>
      <c r="F248" s="4"/>
      <c r="I248" s="4"/>
      <c r="J248" s="4"/>
      <c r="K248" s="4"/>
      <c r="L248" s="4"/>
      <c r="M248" s="4"/>
      <c r="N248" s="4"/>
      <c r="P248" s="4"/>
      <c r="Q248" s="4"/>
      <c r="R248" s="4"/>
      <c r="T248" s="4"/>
      <c r="W248" s="4"/>
      <c r="X248" s="4"/>
      <c r="Y248" s="4"/>
      <c r="AA248" s="4"/>
      <c r="AD248" s="4"/>
      <c r="AE248" s="4"/>
      <c r="AF248" s="4"/>
    </row>
    <row r="249" spans="2:32" x14ac:dyDescent="0.3">
      <c r="B249" s="4"/>
      <c r="C249" s="4"/>
      <c r="D249" s="4"/>
      <c r="F249" s="4"/>
      <c r="I249" s="4"/>
      <c r="J249" s="4"/>
      <c r="K249" s="4"/>
      <c r="L249" s="4"/>
      <c r="M249" s="4"/>
      <c r="N249" s="4"/>
      <c r="P249" s="4"/>
      <c r="Q249" s="4"/>
      <c r="R249" s="4"/>
      <c r="T249" s="4"/>
      <c r="W249" s="4"/>
      <c r="X249" s="4"/>
      <c r="Y249" s="4"/>
      <c r="AA249" s="4"/>
      <c r="AD249" s="4"/>
      <c r="AE249" s="4"/>
      <c r="AF249" s="4"/>
    </row>
    <row r="250" spans="2:32" x14ac:dyDescent="0.3">
      <c r="B250" s="4"/>
      <c r="C250" s="4"/>
      <c r="D250" s="4"/>
      <c r="F250" s="4"/>
      <c r="I250" s="4"/>
      <c r="J250" s="4"/>
      <c r="K250" s="4"/>
      <c r="L250" s="4"/>
      <c r="M250" s="4"/>
      <c r="N250" s="4"/>
      <c r="P250" s="4"/>
      <c r="Q250" s="4"/>
      <c r="R250" s="4"/>
      <c r="T250" s="4"/>
      <c r="W250" s="4"/>
      <c r="X250" s="4"/>
      <c r="Y250" s="4"/>
      <c r="AA250" s="4"/>
      <c r="AD250" s="4"/>
      <c r="AE250" s="4"/>
      <c r="AF250" s="4"/>
    </row>
    <row r="251" spans="2:32" x14ac:dyDescent="0.3">
      <c r="B251" s="4"/>
      <c r="C251" s="4"/>
      <c r="D251" s="4"/>
      <c r="F251" s="4"/>
      <c r="I251" s="4"/>
      <c r="J251" s="4"/>
      <c r="K251" s="4"/>
      <c r="L251" s="4"/>
      <c r="M251" s="4"/>
      <c r="N251" s="4"/>
      <c r="P251" s="4"/>
      <c r="Q251" s="4"/>
      <c r="R251" s="4"/>
      <c r="T251" s="4"/>
      <c r="W251" s="4"/>
      <c r="X251" s="4"/>
      <c r="Y251" s="4"/>
      <c r="AA251" s="4"/>
      <c r="AD251" s="4"/>
      <c r="AE251" s="4"/>
      <c r="AF251" s="4"/>
    </row>
    <row r="252" spans="2:32" x14ac:dyDescent="0.3">
      <c r="B252" s="4"/>
      <c r="C252" s="4"/>
      <c r="D252" s="4"/>
      <c r="F252" s="4"/>
      <c r="I252" s="4"/>
      <c r="J252" s="4"/>
      <c r="K252" s="4"/>
      <c r="L252" s="4"/>
      <c r="M252" s="4"/>
      <c r="N252" s="4"/>
      <c r="P252" s="4"/>
      <c r="Q252" s="4"/>
      <c r="R252" s="4"/>
      <c r="T252" s="4"/>
      <c r="W252" s="4"/>
      <c r="X252" s="4"/>
      <c r="Y252" s="4"/>
      <c r="AA252" s="4"/>
      <c r="AD252" s="4"/>
      <c r="AE252" s="4"/>
      <c r="AF252" s="4"/>
    </row>
    <row r="253" spans="2:32" x14ac:dyDescent="0.3">
      <c r="B253" s="4"/>
      <c r="C253" s="4"/>
      <c r="D253" s="4"/>
      <c r="F253" s="4"/>
      <c r="I253" s="4"/>
      <c r="J253" s="4"/>
      <c r="K253" s="4"/>
      <c r="L253" s="4"/>
      <c r="M253" s="4"/>
      <c r="N253" s="4"/>
      <c r="P253" s="4"/>
      <c r="Q253" s="4"/>
      <c r="R253" s="4"/>
      <c r="T253" s="4"/>
      <c r="W253" s="4"/>
      <c r="X253" s="4"/>
      <c r="Y253" s="4"/>
      <c r="AA253" s="4"/>
      <c r="AD253" s="4"/>
      <c r="AE253" s="4"/>
      <c r="AF253" s="4"/>
    </row>
    <row r="254" spans="2:32" x14ac:dyDescent="0.3">
      <c r="B254" s="4"/>
      <c r="C254" s="4"/>
      <c r="D254" s="4"/>
      <c r="F254" s="4"/>
      <c r="I254" s="4"/>
      <c r="J254" s="4"/>
      <c r="K254" s="4"/>
      <c r="L254" s="4"/>
      <c r="M254" s="4"/>
      <c r="N254" s="4"/>
      <c r="P254" s="4"/>
      <c r="Q254" s="4"/>
      <c r="R254" s="4"/>
      <c r="T254" s="4"/>
      <c r="W254" s="4"/>
      <c r="X254" s="4"/>
      <c r="Y254" s="4"/>
      <c r="AA254" s="4"/>
      <c r="AD254" s="4"/>
      <c r="AE254" s="4"/>
      <c r="AF254" s="4"/>
    </row>
    <row r="255" spans="2:32" x14ac:dyDescent="0.3">
      <c r="B255" s="4"/>
      <c r="C255" s="4"/>
      <c r="D255" s="4"/>
      <c r="F255" s="4"/>
      <c r="I255" s="4"/>
      <c r="J255" s="4"/>
      <c r="K255" s="4"/>
      <c r="L255" s="4"/>
      <c r="M255" s="4"/>
      <c r="N255" s="4"/>
      <c r="P255" s="4"/>
      <c r="Q255" s="4"/>
      <c r="R255" s="4"/>
      <c r="T255" s="4"/>
      <c r="W255" s="4"/>
      <c r="X255" s="4"/>
      <c r="Y255" s="4"/>
      <c r="AA255" s="4"/>
      <c r="AD255" s="4"/>
      <c r="AE255" s="4"/>
      <c r="AF255" s="4"/>
    </row>
    <row r="256" spans="2:32" x14ac:dyDescent="0.3">
      <c r="B256" s="4"/>
      <c r="C256" s="4"/>
      <c r="D256" s="4"/>
      <c r="F256" s="4"/>
      <c r="I256" s="4"/>
      <c r="J256" s="4"/>
      <c r="K256" s="4"/>
      <c r="L256" s="4"/>
      <c r="M256" s="4"/>
      <c r="N256" s="4"/>
      <c r="P256" s="4"/>
      <c r="Q256" s="4"/>
      <c r="R256" s="4"/>
      <c r="T256" s="4"/>
      <c r="W256" s="4"/>
      <c r="X256" s="4"/>
      <c r="Y256" s="4"/>
      <c r="AA256" s="4"/>
      <c r="AD256" s="4"/>
      <c r="AE256" s="4"/>
      <c r="AF256" s="4"/>
    </row>
    <row r="257" spans="2:32" x14ac:dyDescent="0.3">
      <c r="B257" s="4"/>
      <c r="C257" s="4"/>
      <c r="D257" s="4"/>
      <c r="F257" s="4"/>
      <c r="I257" s="4"/>
      <c r="J257" s="4"/>
      <c r="K257" s="4"/>
      <c r="L257" s="4"/>
      <c r="M257" s="4"/>
      <c r="N257" s="4"/>
      <c r="P257" s="4"/>
      <c r="Q257" s="4"/>
      <c r="R257" s="4"/>
      <c r="T257" s="4"/>
      <c r="W257" s="4"/>
      <c r="X257" s="4"/>
      <c r="Y257" s="4"/>
      <c r="AA257" s="4"/>
      <c r="AD257" s="4"/>
      <c r="AE257" s="4"/>
      <c r="AF257" s="4"/>
    </row>
    <row r="258" spans="2:32" x14ac:dyDescent="0.3">
      <c r="B258" s="4"/>
      <c r="C258" s="4"/>
      <c r="D258" s="4"/>
      <c r="F258" s="4"/>
      <c r="I258" s="4"/>
      <c r="J258" s="4"/>
      <c r="K258" s="4"/>
      <c r="L258" s="4"/>
      <c r="M258" s="4"/>
      <c r="N258" s="4"/>
      <c r="P258" s="4"/>
      <c r="Q258" s="4"/>
      <c r="R258" s="4"/>
      <c r="T258" s="4"/>
      <c r="W258" s="4"/>
      <c r="X258" s="4"/>
      <c r="Y258" s="4"/>
      <c r="AA258" s="4"/>
      <c r="AD258" s="4"/>
      <c r="AE258" s="4"/>
      <c r="AF258" s="4"/>
    </row>
    <row r="259" spans="2:32" x14ac:dyDescent="0.3">
      <c r="B259" s="4"/>
      <c r="C259" s="4"/>
      <c r="D259" s="4"/>
      <c r="F259" s="4"/>
      <c r="I259" s="4"/>
      <c r="J259" s="4"/>
      <c r="K259" s="4"/>
      <c r="L259" s="4"/>
      <c r="M259" s="4"/>
      <c r="N259" s="4"/>
      <c r="P259" s="4"/>
      <c r="Q259" s="4"/>
      <c r="R259" s="4"/>
      <c r="T259" s="4"/>
      <c r="W259" s="4"/>
      <c r="X259" s="4"/>
      <c r="Y259" s="4"/>
      <c r="AA259" s="4"/>
      <c r="AD259" s="4"/>
      <c r="AE259" s="4"/>
      <c r="AF259" s="4"/>
    </row>
    <row r="260" spans="2:32" x14ac:dyDescent="0.3">
      <c r="B260" s="4"/>
      <c r="C260" s="4"/>
      <c r="D260" s="4"/>
      <c r="F260" s="4"/>
      <c r="I260" s="4"/>
      <c r="J260" s="4"/>
      <c r="K260" s="4"/>
      <c r="L260" s="4"/>
      <c r="M260" s="4"/>
      <c r="N260" s="4"/>
      <c r="P260" s="4"/>
      <c r="Q260" s="4"/>
      <c r="R260" s="4"/>
      <c r="T260" s="4"/>
      <c r="W260" s="4"/>
      <c r="X260" s="4"/>
      <c r="Y260" s="4"/>
      <c r="AA260" s="4"/>
      <c r="AD260" s="4"/>
      <c r="AE260" s="4"/>
      <c r="AF260" s="4"/>
    </row>
    <row r="261" spans="2:32" x14ac:dyDescent="0.3">
      <c r="B261" s="4"/>
      <c r="C261" s="4"/>
      <c r="D261" s="4"/>
      <c r="F261" s="4"/>
      <c r="I261" s="4"/>
      <c r="J261" s="4"/>
      <c r="K261" s="4"/>
      <c r="L261" s="4"/>
      <c r="M261" s="4"/>
      <c r="N261" s="4"/>
      <c r="P261" s="4"/>
      <c r="Q261" s="4"/>
      <c r="R261" s="4"/>
      <c r="T261" s="4"/>
      <c r="W261" s="4"/>
      <c r="X261" s="4"/>
      <c r="Y261" s="4"/>
      <c r="AA261" s="4"/>
      <c r="AD261" s="4"/>
      <c r="AE261" s="4"/>
      <c r="AF261" s="4"/>
    </row>
    <row r="262" spans="2:32" x14ac:dyDescent="0.3">
      <c r="B262" s="4"/>
      <c r="C262" s="4"/>
      <c r="D262" s="4"/>
      <c r="F262" s="4"/>
      <c r="I262" s="4"/>
      <c r="J262" s="4"/>
      <c r="K262" s="4"/>
      <c r="L262" s="4"/>
      <c r="M262" s="4"/>
      <c r="N262" s="4"/>
      <c r="P262" s="4"/>
      <c r="Q262" s="4"/>
      <c r="R262" s="4"/>
      <c r="T262" s="4"/>
      <c r="W262" s="4"/>
      <c r="X262" s="4"/>
      <c r="Y262" s="4"/>
      <c r="AA262" s="4"/>
      <c r="AD262" s="4"/>
      <c r="AE262" s="4"/>
      <c r="AF262" s="4"/>
    </row>
    <row r="263" spans="2:32" x14ac:dyDescent="0.3">
      <c r="B263" s="4"/>
      <c r="C263" s="4"/>
      <c r="D263" s="4"/>
      <c r="F263" s="4"/>
      <c r="I263" s="4"/>
      <c r="J263" s="4"/>
      <c r="K263" s="4"/>
      <c r="L263" s="4"/>
      <c r="M263" s="4"/>
      <c r="N263" s="4"/>
      <c r="P263" s="4"/>
      <c r="Q263" s="4"/>
      <c r="R263" s="4"/>
      <c r="T263" s="4"/>
      <c r="W263" s="4"/>
      <c r="X263" s="4"/>
      <c r="Y263" s="4"/>
      <c r="AA263" s="4"/>
      <c r="AD263" s="4"/>
      <c r="AE263" s="4"/>
      <c r="AF263" s="4"/>
    </row>
    <row r="264" spans="2:32" x14ac:dyDescent="0.3">
      <c r="B264" s="4"/>
      <c r="C264" s="4"/>
      <c r="D264" s="4"/>
      <c r="F264" s="4"/>
      <c r="I264" s="4"/>
      <c r="J264" s="4"/>
      <c r="K264" s="4"/>
      <c r="L264" s="4"/>
      <c r="M264" s="4"/>
      <c r="N264" s="4"/>
      <c r="P264" s="4"/>
      <c r="Q264" s="4"/>
      <c r="R264" s="4"/>
      <c r="T264" s="4"/>
      <c r="W264" s="4"/>
      <c r="X264" s="4"/>
      <c r="Y264" s="4"/>
      <c r="AA264" s="4"/>
      <c r="AD264" s="4"/>
      <c r="AE264" s="4"/>
      <c r="AF264" s="4"/>
    </row>
    <row r="265" spans="2:32" x14ac:dyDescent="0.3">
      <c r="B265" s="4"/>
      <c r="C265" s="4"/>
      <c r="D265" s="4"/>
      <c r="F265" s="4"/>
      <c r="I265" s="4"/>
      <c r="J265" s="4"/>
      <c r="K265" s="4"/>
      <c r="L265" s="4"/>
      <c r="M265" s="4"/>
      <c r="N265" s="4"/>
      <c r="P265" s="4"/>
      <c r="Q265" s="4"/>
      <c r="R265" s="4"/>
      <c r="T265" s="4"/>
      <c r="W265" s="4"/>
      <c r="X265" s="4"/>
      <c r="Y265" s="4"/>
      <c r="AA265" s="4"/>
      <c r="AD265" s="4"/>
      <c r="AE265" s="4"/>
      <c r="AF265" s="4"/>
    </row>
    <row r="266" spans="2:32" x14ac:dyDescent="0.3">
      <c r="B266" s="4"/>
      <c r="C266" s="4"/>
      <c r="D266" s="4"/>
      <c r="F266" s="4"/>
      <c r="I266" s="4"/>
      <c r="J266" s="4"/>
      <c r="K266" s="4"/>
      <c r="L266" s="4"/>
      <c r="M266" s="4"/>
      <c r="N266" s="4"/>
      <c r="P266" s="4"/>
      <c r="Q266" s="4"/>
      <c r="R266" s="4"/>
      <c r="T266" s="4"/>
      <c r="W266" s="4"/>
      <c r="X266" s="4"/>
      <c r="Y266" s="4"/>
      <c r="AA266" s="4"/>
      <c r="AD266" s="4"/>
      <c r="AE266" s="4"/>
      <c r="AF266" s="4"/>
    </row>
    <row r="267" spans="2:32" x14ac:dyDescent="0.3">
      <c r="B267" s="4"/>
      <c r="C267" s="4"/>
      <c r="D267" s="4"/>
      <c r="F267" s="4"/>
      <c r="I267" s="4"/>
      <c r="J267" s="4"/>
      <c r="K267" s="4"/>
      <c r="L267" s="4"/>
      <c r="M267" s="4"/>
      <c r="N267" s="4"/>
      <c r="P267" s="4"/>
      <c r="Q267" s="4"/>
      <c r="R267" s="4"/>
      <c r="T267" s="4"/>
      <c r="W267" s="4"/>
      <c r="X267" s="4"/>
      <c r="Y267" s="4"/>
      <c r="AA267" s="4"/>
      <c r="AD267" s="4"/>
      <c r="AE267" s="4"/>
      <c r="AF267" s="4"/>
    </row>
    <row r="268" spans="2:32" x14ac:dyDescent="0.3">
      <c r="B268" s="4"/>
      <c r="C268" s="4"/>
      <c r="D268" s="4"/>
      <c r="F268" s="4"/>
      <c r="I268" s="4"/>
      <c r="J268" s="4"/>
      <c r="K268" s="4"/>
      <c r="L268" s="4"/>
      <c r="M268" s="4"/>
      <c r="N268" s="4"/>
      <c r="P268" s="4"/>
      <c r="Q268" s="4"/>
      <c r="R268" s="4"/>
      <c r="T268" s="4"/>
      <c r="W268" s="4"/>
      <c r="X268" s="4"/>
      <c r="Y268" s="4"/>
      <c r="AA268" s="4"/>
      <c r="AD268" s="4"/>
      <c r="AE268" s="4"/>
      <c r="AF268" s="4"/>
    </row>
    <row r="269" spans="2:32" x14ac:dyDescent="0.3">
      <c r="B269" s="4"/>
      <c r="C269" s="4"/>
      <c r="D269" s="4"/>
      <c r="F269" s="4"/>
      <c r="I269" s="4"/>
      <c r="J269" s="4"/>
      <c r="K269" s="4"/>
      <c r="L269" s="4"/>
      <c r="M269" s="4"/>
      <c r="N269" s="4"/>
      <c r="P269" s="4"/>
      <c r="Q269" s="4"/>
      <c r="R269" s="4"/>
      <c r="T269" s="4"/>
      <c r="W269" s="4"/>
      <c r="X269" s="4"/>
      <c r="Y269" s="4"/>
      <c r="AA269" s="4"/>
      <c r="AD269" s="4"/>
      <c r="AE269" s="4"/>
      <c r="AF269" s="4"/>
    </row>
    <row r="270" spans="2:32" x14ac:dyDescent="0.3">
      <c r="B270" s="4"/>
      <c r="C270" s="4"/>
      <c r="D270" s="4"/>
      <c r="F270" s="4"/>
      <c r="I270" s="4"/>
      <c r="J270" s="4"/>
      <c r="K270" s="4"/>
      <c r="L270" s="4"/>
      <c r="M270" s="4"/>
      <c r="N270" s="4"/>
      <c r="P270" s="4"/>
      <c r="Q270" s="4"/>
      <c r="R270" s="4"/>
      <c r="T270" s="4"/>
      <c r="W270" s="4"/>
      <c r="X270" s="4"/>
      <c r="Y270" s="4"/>
      <c r="AA270" s="4"/>
      <c r="AD270" s="4"/>
      <c r="AE270" s="4"/>
      <c r="AF270" s="4"/>
    </row>
    <row r="271" spans="2:32" x14ac:dyDescent="0.3">
      <c r="B271" s="4"/>
      <c r="C271" s="4"/>
      <c r="D271" s="4"/>
      <c r="F271" s="4"/>
      <c r="I271" s="4"/>
      <c r="J271" s="4"/>
      <c r="K271" s="4"/>
      <c r="L271" s="4"/>
      <c r="M271" s="4"/>
      <c r="N271" s="4"/>
      <c r="P271" s="4"/>
      <c r="Q271" s="4"/>
      <c r="R271" s="4"/>
      <c r="T271" s="4"/>
      <c r="W271" s="4"/>
      <c r="X271" s="4"/>
      <c r="Y271" s="4"/>
      <c r="AA271" s="4"/>
      <c r="AD271" s="4"/>
      <c r="AE271" s="4"/>
      <c r="AF271" s="4"/>
    </row>
    <row r="272" spans="2:32" x14ac:dyDescent="0.3">
      <c r="B272" s="4"/>
      <c r="C272" s="4"/>
      <c r="D272" s="4"/>
      <c r="F272" s="4"/>
      <c r="I272" s="4"/>
      <c r="J272" s="4"/>
      <c r="K272" s="4"/>
      <c r="L272" s="4"/>
      <c r="M272" s="4"/>
      <c r="N272" s="4"/>
      <c r="P272" s="4"/>
      <c r="Q272" s="4"/>
      <c r="R272" s="4"/>
      <c r="T272" s="4"/>
      <c r="W272" s="4"/>
      <c r="X272" s="4"/>
      <c r="Y272" s="4"/>
      <c r="AA272" s="4"/>
      <c r="AD272" s="4"/>
      <c r="AE272" s="4"/>
      <c r="AF272" s="4"/>
    </row>
    <row r="273" spans="2:32" x14ac:dyDescent="0.3">
      <c r="B273" s="4"/>
      <c r="C273" s="4"/>
      <c r="D273" s="4"/>
      <c r="F273" s="4"/>
      <c r="I273" s="4"/>
      <c r="J273" s="4"/>
      <c r="K273" s="4"/>
      <c r="L273" s="4"/>
      <c r="M273" s="4"/>
      <c r="N273" s="4"/>
      <c r="P273" s="4"/>
      <c r="Q273" s="4"/>
      <c r="R273" s="4"/>
      <c r="T273" s="4"/>
      <c r="W273" s="4"/>
      <c r="X273" s="4"/>
      <c r="Y273" s="4"/>
      <c r="AA273" s="4"/>
      <c r="AD273" s="4"/>
      <c r="AE273" s="4"/>
      <c r="AF273" s="4"/>
    </row>
    <row r="274" spans="2:32" x14ac:dyDescent="0.3">
      <c r="B274" s="4"/>
      <c r="C274" s="4"/>
      <c r="D274" s="4"/>
      <c r="F274" s="4"/>
      <c r="I274" s="4"/>
      <c r="J274" s="4"/>
      <c r="K274" s="4"/>
      <c r="L274" s="4"/>
      <c r="M274" s="4"/>
      <c r="N274" s="4"/>
      <c r="P274" s="4"/>
      <c r="Q274" s="4"/>
      <c r="R274" s="4"/>
      <c r="T274" s="4"/>
      <c r="W274" s="4"/>
      <c r="X274" s="4"/>
      <c r="Y274" s="4"/>
      <c r="AA274" s="4"/>
      <c r="AD274" s="4"/>
      <c r="AE274" s="4"/>
      <c r="AF274" s="4"/>
    </row>
    <row r="275" spans="2:32" x14ac:dyDescent="0.3">
      <c r="B275" s="4"/>
      <c r="C275" s="4"/>
      <c r="D275" s="4"/>
      <c r="F275" s="4"/>
      <c r="I275" s="4"/>
      <c r="J275" s="4"/>
      <c r="K275" s="4"/>
      <c r="L275" s="4"/>
      <c r="M275" s="4"/>
      <c r="N275" s="4"/>
      <c r="P275" s="4"/>
      <c r="Q275" s="4"/>
      <c r="R275" s="4"/>
      <c r="T275" s="4"/>
      <c r="W275" s="4"/>
      <c r="X275" s="4"/>
      <c r="Y275" s="4"/>
      <c r="AA275" s="4"/>
      <c r="AD275" s="4"/>
      <c r="AE275" s="4"/>
      <c r="AF275" s="4"/>
    </row>
    <row r="276" spans="2:32" x14ac:dyDescent="0.3">
      <c r="B276" s="4"/>
      <c r="C276" s="4"/>
      <c r="D276" s="4"/>
      <c r="F276" s="4"/>
      <c r="I276" s="4"/>
      <c r="J276" s="4"/>
      <c r="K276" s="4"/>
      <c r="L276" s="4"/>
      <c r="M276" s="4"/>
      <c r="N276" s="4"/>
      <c r="P276" s="4"/>
      <c r="Q276" s="4"/>
      <c r="R276" s="4"/>
      <c r="T276" s="4"/>
      <c r="W276" s="4"/>
      <c r="X276" s="4"/>
      <c r="Y276" s="4"/>
      <c r="AA276" s="4"/>
      <c r="AD276" s="4"/>
      <c r="AE276" s="4"/>
      <c r="AF276" s="4"/>
    </row>
    <row r="277" spans="2:32" x14ac:dyDescent="0.3">
      <c r="B277" s="4"/>
      <c r="C277" s="4"/>
      <c r="D277" s="4"/>
      <c r="F277" s="4"/>
      <c r="I277" s="4"/>
      <c r="J277" s="4"/>
      <c r="K277" s="4"/>
      <c r="L277" s="4"/>
      <c r="M277" s="4"/>
      <c r="N277" s="4"/>
      <c r="P277" s="4"/>
      <c r="Q277" s="4"/>
      <c r="R277" s="4"/>
      <c r="T277" s="4"/>
      <c r="W277" s="4"/>
      <c r="X277" s="4"/>
      <c r="Y277" s="4"/>
      <c r="AA277" s="4"/>
      <c r="AD277" s="4"/>
      <c r="AE277" s="4"/>
      <c r="AF277" s="4"/>
    </row>
    <row r="278" spans="2:32" x14ac:dyDescent="0.3">
      <c r="B278" s="4"/>
      <c r="C278" s="4"/>
      <c r="D278" s="4"/>
      <c r="F278" s="4"/>
      <c r="I278" s="4"/>
      <c r="J278" s="4"/>
      <c r="K278" s="4"/>
      <c r="L278" s="4"/>
      <c r="M278" s="4"/>
      <c r="N278" s="4"/>
      <c r="P278" s="4"/>
      <c r="Q278" s="4"/>
      <c r="R278" s="4"/>
      <c r="T278" s="4"/>
      <c r="W278" s="4"/>
      <c r="X278" s="4"/>
      <c r="Y278" s="4"/>
      <c r="AA278" s="4"/>
      <c r="AD278" s="4"/>
      <c r="AE278" s="4"/>
      <c r="AF278" s="4"/>
    </row>
    <row r="279" spans="2:32" x14ac:dyDescent="0.3">
      <c r="B279" s="4"/>
      <c r="C279" s="4"/>
      <c r="D279" s="4"/>
      <c r="F279" s="4"/>
      <c r="I279" s="4"/>
      <c r="J279" s="4"/>
      <c r="K279" s="4"/>
      <c r="L279" s="4"/>
      <c r="M279" s="4"/>
      <c r="N279" s="4"/>
      <c r="P279" s="4"/>
      <c r="Q279" s="4"/>
      <c r="R279" s="4"/>
      <c r="T279" s="4"/>
      <c r="W279" s="4"/>
      <c r="X279" s="4"/>
      <c r="Y279" s="4"/>
      <c r="AA279" s="4"/>
      <c r="AD279" s="4"/>
      <c r="AE279" s="4"/>
      <c r="AF279" s="4"/>
    </row>
    <row r="280" spans="2:32" x14ac:dyDescent="0.3">
      <c r="B280" s="4"/>
      <c r="C280" s="4"/>
      <c r="D280" s="4"/>
      <c r="F280" s="4"/>
      <c r="I280" s="4"/>
      <c r="J280" s="4"/>
      <c r="K280" s="4"/>
      <c r="L280" s="4"/>
      <c r="M280" s="4"/>
      <c r="N280" s="4"/>
      <c r="P280" s="4"/>
      <c r="Q280" s="4"/>
      <c r="R280" s="4"/>
      <c r="T280" s="4"/>
      <c r="W280" s="4"/>
      <c r="X280" s="4"/>
      <c r="Y280" s="4"/>
      <c r="AA280" s="4"/>
      <c r="AD280" s="4"/>
      <c r="AE280" s="4"/>
      <c r="AF280" s="4"/>
    </row>
    <row r="281" spans="2:32" x14ac:dyDescent="0.3">
      <c r="B281" s="4"/>
      <c r="C281" s="4"/>
      <c r="D281" s="4"/>
      <c r="F281" s="4"/>
      <c r="I281" s="4"/>
      <c r="J281" s="4"/>
      <c r="K281" s="4"/>
      <c r="L281" s="4"/>
      <c r="M281" s="4"/>
      <c r="N281" s="4"/>
      <c r="P281" s="4"/>
      <c r="Q281" s="4"/>
      <c r="R281" s="4"/>
      <c r="T281" s="4"/>
      <c r="W281" s="4"/>
      <c r="X281" s="4"/>
      <c r="Y281" s="4"/>
      <c r="AA281" s="4"/>
      <c r="AD281" s="4"/>
      <c r="AE281" s="4"/>
      <c r="AF281" s="4"/>
    </row>
    <row r="282" spans="2:32" x14ac:dyDescent="0.3">
      <c r="B282" s="4"/>
      <c r="C282" s="4"/>
      <c r="D282" s="4"/>
      <c r="F282" s="4"/>
      <c r="I282" s="4"/>
      <c r="J282" s="4"/>
      <c r="K282" s="4"/>
      <c r="L282" s="4"/>
      <c r="M282" s="4"/>
      <c r="N282" s="4"/>
      <c r="P282" s="4"/>
      <c r="Q282" s="4"/>
      <c r="R282" s="4"/>
      <c r="T282" s="4"/>
      <c r="W282" s="4"/>
      <c r="X282" s="4"/>
      <c r="Y282" s="4"/>
      <c r="AA282" s="4"/>
      <c r="AD282" s="4"/>
      <c r="AE282" s="4"/>
      <c r="AF282" s="4"/>
    </row>
    <row r="283" spans="2:32" x14ac:dyDescent="0.3">
      <c r="B283" s="4"/>
      <c r="C283" s="4"/>
      <c r="D283" s="4"/>
      <c r="F283" s="4"/>
      <c r="I283" s="4"/>
      <c r="J283" s="4"/>
      <c r="K283" s="4"/>
      <c r="L283" s="4"/>
      <c r="M283" s="4"/>
      <c r="N283" s="4"/>
      <c r="P283" s="4"/>
      <c r="Q283" s="4"/>
      <c r="R283" s="4"/>
      <c r="T283" s="4"/>
      <c r="W283" s="4"/>
      <c r="X283" s="4"/>
      <c r="Y283" s="4"/>
      <c r="AA283" s="4"/>
      <c r="AD283" s="4"/>
      <c r="AE283" s="4"/>
      <c r="AF283" s="4"/>
    </row>
    <row r="284" spans="2:32" x14ac:dyDescent="0.3">
      <c r="B284" s="4"/>
      <c r="C284" s="4"/>
      <c r="D284" s="4"/>
      <c r="F284" s="4"/>
      <c r="I284" s="4"/>
      <c r="J284" s="4"/>
      <c r="K284" s="4"/>
      <c r="L284" s="4"/>
      <c r="M284" s="4"/>
      <c r="N284" s="4"/>
      <c r="P284" s="4"/>
      <c r="Q284" s="4"/>
      <c r="R284" s="4"/>
      <c r="T284" s="4"/>
      <c r="W284" s="4"/>
      <c r="X284" s="4"/>
      <c r="Y284" s="4"/>
      <c r="AA284" s="4"/>
      <c r="AD284" s="4"/>
      <c r="AE284" s="4"/>
      <c r="AF284" s="4"/>
    </row>
    <row r="285" spans="2:32" x14ac:dyDescent="0.3">
      <c r="B285" s="4"/>
      <c r="C285" s="4"/>
      <c r="D285" s="4"/>
      <c r="F285" s="4"/>
      <c r="I285" s="4"/>
      <c r="J285" s="4"/>
      <c r="K285" s="4"/>
      <c r="L285" s="4"/>
      <c r="M285" s="4"/>
      <c r="N285" s="4"/>
      <c r="P285" s="4"/>
      <c r="Q285" s="4"/>
      <c r="R285" s="4"/>
      <c r="T285" s="4"/>
      <c r="W285" s="4"/>
      <c r="X285" s="4"/>
      <c r="Y285" s="4"/>
      <c r="AA285" s="4"/>
      <c r="AD285" s="4"/>
      <c r="AE285" s="4"/>
      <c r="AF285" s="4"/>
    </row>
    <row r="286" spans="2:32" x14ac:dyDescent="0.3">
      <c r="B286" s="4"/>
      <c r="C286" s="4"/>
      <c r="D286" s="4"/>
      <c r="F286" s="4"/>
      <c r="I286" s="4"/>
      <c r="J286" s="4"/>
      <c r="K286" s="4"/>
      <c r="L286" s="4"/>
      <c r="M286" s="4"/>
      <c r="N286" s="4"/>
      <c r="P286" s="4"/>
      <c r="Q286" s="4"/>
      <c r="R286" s="4"/>
      <c r="T286" s="4"/>
      <c r="W286" s="4"/>
      <c r="X286" s="4"/>
      <c r="Y286" s="4"/>
      <c r="AA286" s="4"/>
      <c r="AD286" s="4"/>
      <c r="AE286" s="4"/>
      <c r="AF286" s="4"/>
    </row>
    <row r="287" spans="2:32" x14ac:dyDescent="0.3">
      <c r="B287" s="4"/>
      <c r="C287" s="4"/>
      <c r="D287" s="4"/>
      <c r="F287" s="4"/>
      <c r="I287" s="4"/>
      <c r="J287" s="4"/>
      <c r="K287" s="4"/>
      <c r="L287" s="4"/>
      <c r="M287" s="4"/>
      <c r="N287" s="4"/>
      <c r="P287" s="4"/>
      <c r="Q287" s="4"/>
      <c r="R287" s="4"/>
      <c r="T287" s="4"/>
      <c r="W287" s="4"/>
      <c r="X287" s="4"/>
      <c r="Y287" s="4"/>
      <c r="AA287" s="4"/>
      <c r="AD287" s="4"/>
      <c r="AE287" s="4"/>
      <c r="AF287" s="4"/>
    </row>
    <row r="288" spans="2:32" x14ac:dyDescent="0.3">
      <c r="B288" s="4"/>
      <c r="C288" s="4"/>
      <c r="D288" s="4"/>
      <c r="F288" s="4"/>
      <c r="I288" s="4"/>
      <c r="J288" s="4"/>
      <c r="K288" s="4"/>
      <c r="L288" s="4"/>
      <c r="M288" s="4"/>
      <c r="N288" s="4"/>
      <c r="P288" s="4"/>
      <c r="Q288" s="4"/>
      <c r="R288" s="4"/>
      <c r="T288" s="4"/>
      <c r="W288" s="4"/>
      <c r="X288" s="4"/>
      <c r="Y288" s="4"/>
      <c r="AA288" s="4"/>
      <c r="AD288" s="4"/>
      <c r="AE288" s="4"/>
      <c r="AF288" s="4"/>
    </row>
    <row r="289" spans="2:32" x14ac:dyDescent="0.3">
      <c r="B289" s="4"/>
      <c r="C289" s="4"/>
      <c r="D289" s="4"/>
      <c r="F289" s="4"/>
      <c r="I289" s="4"/>
      <c r="J289" s="4"/>
      <c r="K289" s="4"/>
      <c r="L289" s="4"/>
      <c r="M289" s="4"/>
      <c r="N289" s="4"/>
      <c r="P289" s="4"/>
      <c r="Q289" s="4"/>
      <c r="R289" s="4"/>
      <c r="T289" s="4"/>
      <c r="W289" s="4"/>
      <c r="X289" s="4"/>
      <c r="Y289" s="4"/>
      <c r="AA289" s="4"/>
      <c r="AD289" s="4"/>
      <c r="AE289" s="4"/>
      <c r="AF289" s="4"/>
    </row>
    <row r="290" spans="2:32" x14ac:dyDescent="0.3">
      <c r="B290" s="4"/>
      <c r="C290" s="4"/>
      <c r="D290" s="4"/>
      <c r="F290" s="4"/>
      <c r="I290" s="4"/>
      <c r="J290" s="4"/>
      <c r="K290" s="4"/>
      <c r="L290" s="4"/>
      <c r="M290" s="4"/>
      <c r="N290" s="4"/>
      <c r="P290" s="4"/>
      <c r="Q290" s="4"/>
      <c r="R290" s="4"/>
      <c r="T290" s="4"/>
      <c r="W290" s="4"/>
      <c r="X290" s="4"/>
      <c r="Y290" s="4"/>
      <c r="AA290" s="4"/>
      <c r="AD290" s="4"/>
      <c r="AE290" s="4"/>
      <c r="AF290" s="4"/>
    </row>
    <row r="291" spans="2:32" x14ac:dyDescent="0.3">
      <c r="B291" s="4"/>
      <c r="C291" s="4"/>
      <c r="D291" s="4"/>
      <c r="F291" s="4"/>
      <c r="I291" s="4"/>
      <c r="J291" s="4"/>
      <c r="K291" s="4"/>
      <c r="L291" s="4"/>
      <c r="M291" s="4"/>
      <c r="N291" s="4"/>
      <c r="P291" s="4"/>
      <c r="Q291" s="4"/>
      <c r="R291" s="4"/>
      <c r="T291" s="4"/>
      <c r="W291" s="4"/>
      <c r="X291" s="4"/>
      <c r="Y291" s="4"/>
      <c r="AA291" s="4"/>
      <c r="AD291" s="4"/>
      <c r="AE291" s="4"/>
      <c r="AF291" s="4"/>
    </row>
    <row r="292" spans="2:32" x14ac:dyDescent="0.3">
      <c r="B292" s="4"/>
      <c r="C292" s="4"/>
      <c r="D292" s="4"/>
      <c r="F292" s="4"/>
      <c r="I292" s="4"/>
      <c r="J292" s="4"/>
      <c r="K292" s="4"/>
      <c r="L292" s="4"/>
      <c r="M292" s="4"/>
      <c r="N292" s="4"/>
      <c r="P292" s="4"/>
      <c r="Q292" s="4"/>
      <c r="R292" s="4"/>
      <c r="T292" s="4"/>
      <c r="W292" s="4"/>
      <c r="X292" s="4"/>
      <c r="Y292" s="4"/>
      <c r="AA292" s="4"/>
      <c r="AD292" s="4"/>
      <c r="AE292" s="4"/>
      <c r="AF292" s="4"/>
    </row>
    <row r="293" spans="2:32" x14ac:dyDescent="0.3">
      <c r="B293" s="4"/>
      <c r="C293" s="4"/>
      <c r="D293" s="4"/>
      <c r="F293" s="4"/>
      <c r="I293" s="4"/>
      <c r="J293" s="4"/>
      <c r="K293" s="4"/>
      <c r="L293" s="4"/>
      <c r="M293" s="4"/>
      <c r="N293" s="4"/>
      <c r="P293" s="4"/>
      <c r="Q293" s="4"/>
      <c r="R293" s="4"/>
      <c r="T293" s="4"/>
      <c r="W293" s="4"/>
      <c r="X293" s="4"/>
      <c r="Y293" s="4"/>
      <c r="AA293" s="4"/>
      <c r="AD293" s="4"/>
      <c r="AE293" s="4"/>
      <c r="AF293" s="4"/>
    </row>
    <row r="294" spans="2:32" x14ac:dyDescent="0.3">
      <c r="B294" s="4"/>
      <c r="C294" s="4"/>
      <c r="D294" s="4"/>
      <c r="F294" s="4"/>
      <c r="I294" s="4"/>
      <c r="J294" s="4"/>
      <c r="K294" s="4"/>
      <c r="L294" s="4"/>
      <c r="M294" s="4"/>
      <c r="N294" s="4"/>
      <c r="P294" s="4"/>
      <c r="Q294" s="4"/>
      <c r="R294" s="4"/>
      <c r="T294" s="4"/>
      <c r="W294" s="4"/>
      <c r="X294" s="4"/>
      <c r="Y294" s="4"/>
      <c r="AA294" s="4"/>
      <c r="AD294" s="4"/>
      <c r="AE294" s="4"/>
      <c r="AF294" s="4"/>
    </row>
    <row r="295" spans="2:32" x14ac:dyDescent="0.3">
      <c r="B295" s="4"/>
      <c r="C295" s="4"/>
      <c r="D295" s="4"/>
      <c r="F295" s="4"/>
      <c r="I295" s="4"/>
      <c r="J295" s="4"/>
      <c r="K295" s="4"/>
      <c r="L295" s="4"/>
      <c r="M295" s="4"/>
      <c r="N295" s="4"/>
      <c r="P295" s="4"/>
      <c r="Q295" s="4"/>
      <c r="R295" s="4"/>
      <c r="T295" s="4"/>
      <c r="W295" s="4"/>
      <c r="X295" s="4"/>
      <c r="Y295" s="4"/>
      <c r="AA295" s="4"/>
      <c r="AD295" s="4"/>
      <c r="AE295" s="4"/>
      <c r="AF295" s="4"/>
    </row>
    <row r="296" spans="2:32" x14ac:dyDescent="0.3">
      <c r="B296" s="4"/>
      <c r="C296" s="4"/>
      <c r="D296" s="4"/>
      <c r="F296" s="4"/>
      <c r="I296" s="4"/>
      <c r="J296" s="4"/>
      <c r="K296" s="4"/>
      <c r="L296" s="4"/>
      <c r="M296" s="4"/>
      <c r="N296" s="4"/>
      <c r="P296" s="4"/>
      <c r="Q296" s="4"/>
      <c r="R296" s="4"/>
      <c r="T296" s="4"/>
      <c r="W296" s="4"/>
      <c r="X296" s="4"/>
      <c r="Y296" s="4"/>
      <c r="AA296" s="4"/>
      <c r="AD296" s="4"/>
      <c r="AE296" s="4"/>
      <c r="AF296" s="4"/>
    </row>
    <row r="297" spans="2:32" x14ac:dyDescent="0.3">
      <c r="B297" s="4"/>
      <c r="C297" s="4"/>
      <c r="D297" s="4"/>
      <c r="F297" s="4"/>
      <c r="I297" s="4"/>
      <c r="J297" s="4"/>
      <c r="K297" s="4"/>
      <c r="L297" s="4"/>
      <c r="M297" s="4"/>
      <c r="N297" s="4"/>
      <c r="P297" s="4"/>
      <c r="Q297" s="4"/>
      <c r="R297" s="4"/>
      <c r="T297" s="4"/>
      <c r="W297" s="4"/>
      <c r="X297" s="4"/>
      <c r="Y297" s="4"/>
      <c r="AA297" s="4"/>
      <c r="AD297" s="4"/>
      <c r="AE297" s="4"/>
      <c r="AF297" s="4"/>
    </row>
    <row r="298" spans="2:32" x14ac:dyDescent="0.3">
      <c r="B298" s="4"/>
      <c r="C298" s="4"/>
      <c r="D298" s="4"/>
      <c r="F298" s="4"/>
      <c r="I298" s="4"/>
      <c r="J298" s="4"/>
      <c r="K298" s="4"/>
      <c r="L298" s="4"/>
      <c r="M298" s="4"/>
      <c r="N298" s="4"/>
      <c r="P298" s="4"/>
      <c r="Q298" s="4"/>
      <c r="R298" s="4"/>
      <c r="T298" s="4"/>
      <c r="W298" s="4"/>
      <c r="X298" s="4"/>
      <c r="Y298" s="4"/>
      <c r="AA298" s="4"/>
      <c r="AD298" s="4"/>
      <c r="AE298" s="4"/>
      <c r="AF298" s="4"/>
    </row>
    <row r="299" spans="2:32" x14ac:dyDescent="0.3">
      <c r="B299" s="4"/>
      <c r="C299" s="4"/>
      <c r="D299" s="4"/>
      <c r="F299" s="4"/>
      <c r="I299" s="4"/>
      <c r="J299" s="4"/>
      <c r="K299" s="4"/>
      <c r="L299" s="4"/>
      <c r="M299" s="4"/>
      <c r="N299" s="4"/>
      <c r="P299" s="4"/>
      <c r="Q299" s="4"/>
      <c r="R299" s="4"/>
      <c r="T299" s="4"/>
      <c r="W299" s="4"/>
      <c r="X299" s="4"/>
      <c r="Y299" s="4"/>
      <c r="AA299" s="4"/>
      <c r="AD299" s="4"/>
      <c r="AE299" s="4"/>
      <c r="AF299" s="4"/>
    </row>
    <row r="300" spans="2:32" x14ac:dyDescent="0.3">
      <c r="B300" s="4"/>
      <c r="C300" s="4"/>
      <c r="D300" s="4"/>
      <c r="F300" s="4"/>
      <c r="I300" s="4"/>
      <c r="J300" s="4"/>
      <c r="K300" s="4"/>
      <c r="L300" s="4"/>
      <c r="M300" s="4"/>
      <c r="N300" s="4"/>
      <c r="P300" s="4"/>
      <c r="Q300" s="4"/>
      <c r="R300" s="4"/>
      <c r="T300" s="4"/>
      <c r="W300" s="4"/>
      <c r="X300" s="4"/>
      <c r="Y300" s="4"/>
      <c r="AA300" s="4"/>
      <c r="AD300" s="4"/>
      <c r="AE300" s="4"/>
      <c r="AF300" s="4"/>
    </row>
    <row r="301" spans="2:32" x14ac:dyDescent="0.3">
      <c r="B301" s="4"/>
      <c r="C301" s="4"/>
      <c r="D301" s="4"/>
      <c r="F301" s="4"/>
      <c r="I301" s="4"/>
      <c r="J301" s="4"/>
      <c r="K301" s="4"/>
      <c r="L301" s="4"/>
      <c r="M301" s="4"/>
      <c r="N301" s="4"/>
      <c r="P301" s="4"/>
      <c r="Q301" s="4"/>
      <c r="R301" s="4"/>
      <c r="T301" s="4"/>
      <c r="W301" s="4"/>
      <c r="X301" s="4"/>
      <c r="Y301" s="4"/>
      <c r="AA301" s="4"/>
      <c r="AD301" s="4"/>
      <c r="AE301" s="4"/>
      <c r="AF301" s="4"/>
    </row>
    <row r="302" spans="2:32" x14ac:dyDescent="0.3">
      <c r="B302" s="4"/>
      <c r="C302" s="4"/>
      <c r="D302" s="4"/>
      <c r="F302" s="4"/>
      <c r="I302" s="4"/>
      <c r="J302" s="4"/>
      <c r="K302" s="4"/>
      <c r="L302" s="4"/>
      <c r="M302" s="4"/>
      <c r="N302" s="4"/>
      <c r="P302" s="4"/>
      <c r="Q302" s="4"/>
      <c r="R302" s="4"/>
      <c r="T302" s="4"/>
      <c r="W302" s="4"/>
      <c r="X302" s="4"/>
      <c r="Y302" s="4"/>
      <c r="AA302" s="4"/>
      <c r="AD302" s="4"/>
      <c r="AE302" s="4"/>
      <c r="AF302" s="4"/>
    </row>
    <row r="303" spans="2:32" x14ac:dyDescent="0.3">
      <c r="B303" s="4"/>
      <c r="C303" s="4"/>
      <c r="D303" s="4"/>
      <c r="F303" s="4"/>
      <c r="I303" s="4"/>
      <c r="J303" s="4"/>
      <c r="K303" s="4"/>
      <c r="L303" s="4"/>
      <c r="M303" s="4"/>
      <c r="N303" s="4"/>
      <c r="P303" s="4"/>
      <c r="Q303" s="4"/>
      <c r="R303" s="4"/>
      <c r="T303" s="4"/>
      <c r="W303" s="4"/>
      <c r="X303" s="4"/>
      <c r="Y303" s="4"/>
      <c r="AA303" s="4"/>
      <c r="AD303" s="4"/>
      <c r="AE303" s="4"/>
      <c r="AF303" s="4"/>
    </row>
    <row r="304" spans="2:32" x14ac:dyDescent="0.3">
      <c r="B304" s="4"/>
      <c r="C304" s="4"/>
      <c r="D304" s="4"/>
      <c r="F304" s="4"/>
      <c r="I304" s="4"/>
      <c r="J304" s="4"/>
      <c r="K304" s="4"/>
      <c r="L304" s="4"/>
      <c r="M304" s="4"/>
      <c r="N304" s="4"/>
      <c r="P304" s="4"/>
      <c r="Q304" s="4"/>
      <c r="R304" s="4"/>
      <c r="T304" s="4"/>
      <c r="W304" s="4"/>
      <c r="X304" s="4"/>
      <c r="Y304" s="4"/>
      <c r="AA304" s="4"/>
      <c r="AD304" s="4"/>
      <c r="AE304" s="4"/>
      <c r="AF304" s="4"/>
    </row>
    <row r="305" spans="2:32" x14ac:dyDescent="0.3">
      <c r="B305" s="4"/>
      <c r="C305" s="4"/>
      <c r="D305" s="4"/>
      <c r="F305" s="4"/>
      <c r="I305" s="4"/>
      <c r="J305" s="4"/>
      <c r="K305" s="4"/>
      <c r="L305" s="4"/>
      <c r="M305" s="4"/>
      <c r="N305" s="4"/>
      <c r="P305" s="4"/>
      <c r="Q305" s="4"/>
      <c r="R305" s="4"/>
      <c r="T305" s="4"/>
      <c r="W305" s="4"/>
      <c r="X305" s="4"/>
      <c r="Y305" s="4"/>
      <c r="AA305" s="4"/>
      <c r="AD305" s="4"/>
      <c r="AE305" s="4"/>
      <c r="AF305" s="4"/>
    </row>
    <row r="306" spans="2:32" x14ac:dyDescent="0.3">
      <c r="B306" s="4"/>
      <c r="C306" s="4"/>
      <c r="D306" s="4"/>
      <c r="F306" s="4"/>
      <c r="I306" s="4"/>
      <c r="J306" s="4"/>
      <c r="K306" s="4"/>
      <c r="L306" s="4"/>
      <c r="M306" s="4"/>
      <c r="N306" s="4"/>
      <c r="P306" s="4"/>
      <c r="Q306" s="4"/>
      <c r="R306" s="4"/>
      <c r="T306" s="4"/>
      <c r="W306" s="4"/>
      <c r="X306" s="4"/>
      <c r="Y306" s="4"/>
      <c r="AA306" s="4"/>
      <c r="AD306" s="4"/>
      <c r="AE306" s="4"/>
      <c r="AF306" s="4"/>
    </row>
    <row r="307" spans="2:32" x14ac:dyDescent="0.3">
      <c r="B307" s="4"/>
      <c r="C307" s="4"/>
      <c r="D307" s="4"/>
      <c r="F307" s="4"/>
      <c r="I307" s="4"/>
      <c r="J307" s="4"/>
      <c r="K307" s="4"/>
      <c r="L307" s="4"/>
      <c r="M307" s="4"/>
      <c r="N307" s="4"/>
      <c r="P307" s="4"/>
      <c r="Q307" s="4"/>
      <c r="R307" s="4"/>
      <c r="T307" s="4"/>
      <c r="W307" s="4"/>
      <c r="X307" s="4"/>
      <c r="Y307" s="4"/>
      <c r="AA307" s="4"/>
      <c r="AD307" s="4"/>
      <c r="AE307" s="4"/>
      <c r="AF307" s="4"/>
    </row>
    <row r="308" spans="2:32" x14ac:dyDescent="0.3">
      <c r="B308" s="4"/>
      <c r="C308" s="4"/>
      <c r="D308" s="4"/>
      <c r="F308" s="4"/>
      <c r="I308" s="4"/>
      <c r="J308" s="4"/>
      <c r="K308" s="4"/>
      <c r="L308" s="4"/>
      <c r="M308" s="4"/>
      <c r="N308" s="4"/>
      <c r="P308" s="4"/>
      <c r="Q308" s="4"/>
      <c r="R308" s="4"/>
      <c r="T308" s="4"/>
      <c r="W308" s="4"/>
      <c r="X308" s="4"/>
      <c r="Y308" s="4"/>
      <c r="AA308" s="4"/>
      <c r="AD308" s="4"/>
      <c r="AE308" s="4"/>
      <c r="AF308" s="4"/>
    </row>
    <row r="309" spans="2:32" x14ac:dyDescent="0.3">
      <c r="B309" s="4"/>
      <c r="C309" s="4"/>
      <c r="D309" s="4"/>
      <c r="F309" s="4"/>
      <c r="I309" s="4"/>
      <c r="J309" s="4"/>
      <c r="K309" s="4"/>
      <c r="L309" s="4"/>
      <c r="M309" s="4"/>
      <c r="N309" s="4"/>
      <c r="P309" s="4"/>
      <c r="Q309" s="4"/>
      <c r="R309" s="4"/>
      <c r="T309" s="4"/>
      <c r="W309" s="4"/>
      <c r="X309" s="4"/>
      <c r="Y309" s="4"/>
      <c r="AA309" s="4"/>
      <c r="AD309" s="4"/>
      <c r="AE309" s="4"/>
      <c r="AF309" s="4"/>
    </row>
    <row r="310" spans="2:32" x14ac:dyDescent="0.3">
      <c r="B310" s="4"/>
      <c r="C310" s="4"/>
      <c r="D310" s="4"/>
      <c r="F310" s="4"/>
      <c r="I310" s="4"/>
      <c r="J310" s="4"/>
      <c r="K310" s="4"/>
      <c r="L310" s="4"/>
      <c r="M310" s="4"/>
      <c r="N310" s="4"/>
      <c r="P310" s="4"/>
      <c r="Q310" s="4"/>
      <c r="R310" s="4"/>
      <c r="T310" s="4"/>
      <c r="W310" s="4"/>
      <c r="X310" s="4"/>
      <c r="Y310" s="4"/>
      <c r="AA310" s="4"/>
      <c r="AD310" s="4"/>
      <c r="AE310" s="4"/>
      <c r="AF310" s="4"/>
    </row>
    <row r="311" spans="2:32" x14ac:dyDescent="0.3">
      <c r="B311" s="4"/>
      <c r="C311" s="4"/>
      <c r="D311" s="4"/>
      <c r="F311" s="4"/>
      <c r="I311" s="4"/>
      <c r="J311" s="4"/>
      <c r="K311" s="4"/>
      <c r="L311" s="4"/>
      <c r="M311" s="4"/>
      <c r="N311" s="4"/>
      <c r="P311" s="4"/>
      <c r="Q311" s="4"/>
      <c r="R311" s="4"/>
      <c r="T311" s="4"/>
      <c r="W311" s="4"/>
      <c r="X311" s="4"/>
      <c r="Y311" s="4"/>
      <c r="AA311" s="4"/>
      <c r="AD311" s="4"/>
      <c r="AE311" s="4"/>
      <c r="AF311" s="4"/>
    </row>
    <row r="312" spans="2:32" x14ac:dyDescent="0.3">
      <c r="B312" s="4"/>
      <c r="C312" s="4"/>
      <c r="D312" s="4"/>
      <c r="F312" s="4"/>
      <c r="I312" s="4"/>
      <c r="J312" s="4"/>
      <c r="K312" s="4"/>
      <c r="L312" s="4"/>
      <c r="M312" s="4"/>
      <c r="N312" s="4"/>
      <c r="P312" s="4"/>
      <c r="Q312" s="4"/>
      <c r="R312" s="4"/>
      <c r="T312" s="4"/>
      <c r="W312" s="4"/>
      <c r="X312" s="4"/>
      <c r="Y312" s="4"/>
      <c r="AA312" s="4"/>
      <c r="AD312" s="4"/>
      <c r="AE312" s="4"/>
      <c r="AF312" s="4"/>
    </row>
    <row r="313" spans="2:32" x14ac:dyDescent="0.3">
      <c r="B313" s="4"/>
      <c r="C313" s="4"/>
      <c r="D313" s="4"/>
      <c r="F313" s="4"/>
      <c r="I313" s="4"/>
      <c r="J313" s="4"/>
      <c r="K313" s="4"/>
      <c r="L313" s="4"/>
      <c r="M313" s="4"/>
      <c r="N313" s="4"/>
      <c r="P313" s="4"/>
      <c r="Q313" s="4"/>
      <c r="R313" s="4"/>
      <c r="T313" s="4"/>
      <c r="W313" s="4"/>
      <c r="X313" s="4"/>
      <c r="Y313" s="4"/>
      <c r="AA313" s="4"/>
      <c r="AD313" s="4"/>
      <c r="AE313" s="4"/>
      <c r="AF313" s="4"/>
    </row>
    <row r="314" spans="2:32" x14ac:dyDescent="0.3">
      <c r="B314" s="4"/>
      <c r="C314" s="4"/>
      <c r="D314" s="4"/>
      <c r="F314" s="4"/>
      <c r="I314" s="4"/>
      <c r="J314" s="4"/>
      <c r="K314" s="4"/>
      <c r="L314" s="4"/>
      <c r="M314" s="4"/>
      <c r="N314" s="4"/>
      <c r="P314" s="4"/>
      <c r="Q314" s="4"/>
      <c r="R314" s="4"/>
      <c r="T314" s="4"/>
      <c r="W314" s="4"/>
      <c r="X314" s="4"/>
      <c r="Y314" s="4"/>
      <c r="AA314" s="4"/>
      <c r="AD314" s="4"/>
      <c r="AE314" s="4"/>
      <c r="AF314" s="4"/>
    </row>
    <row r="315" spans="2:32" x14ac:dyDescent="0.3">
      <c r="B315" s="4"/>
      <c r="C315" s="4"/>
      <c r="D315" s="4"/>
      <c r="F315" s="4"/>
      <c r="I315" s="4"/>
      <c r="J315" s="4"/>
      <c r="K315" s="4"/>
      <c r="L315" s="4"/>
      <c r="M315" s="4"/>
      <c r="N315" s="4"/>
      <c r="P315" s="4"/>
      <c r="Q315" s="4"/>
      <c r="R315" s="4"/>
      <c r="T315" s="4"/>
      <c r="W315" s="4"/>
      <c r="X315" s="4"/>
      <c r="Y315" s="4"/>
      <c r="AA315" s="4"/>
      <c r="AD315" s="4"/>
      <c r="AE315" s="4"/>
      <c r="AF315" s="4"/>
    </row>
    <row r="316" spans="2:32" x14ac:dyDescent="0.3">
      <c r="B316" s="4"/>
      <c r="C316" s="4"/>
      <c r="D316" s="4"/>
      <c r="F316" s="4"/>
      <c r="I316" s="4"/>
      <c r="J316" s="4"/>
      <c r="K316" s="4"/>
      <c r="L316" s="4"/>
      <c r="M316" s="4"/>
      <c r="N316" s="4"/>
      <c r="P316" s="4"/>
      <c r="Q316" s="4"/>
      <c r="R316" s="4"/>
      <c r="T316" s="4"/>
      <c r="W316" s="4"/>
      <c r="X316" s="4"/>
      <c r="Y316" s="4"/>
      <c r="AA316" s="4"/>
      <c r="AD316" s="4"/>
      <c r="AE316" s="4"/>
      <c r="AF316" s="4"/>
    </row>
    <row r="317" spans="2:32" x14ac:dyDescent="0.3">
      <c r="B317" s="4"/>
      <c r="C317" s="4"/>
      <c r="D317" s="4"/>
      <c r="F317" s="4"/>
      <c r="I317" s="4"/>
      <c r="J317" s="4"/>
      <c r="K317" s="4"/>
      <c r="L317" s="4"/>
      <c r="M317" s="4"/>
      <c r="N317" s="4"/>
      <c r="P317" s="4"/>
      <c r="Q317" s="4"/>
      <c r="R317" s="4"/>
      <c r="T317" s="4"/>
      <c r="W317" s="4"/>
      <c r="X317" s="4"/>
      <c r="Y317" s="4"/>
      <c r="AA317" s="4"/>
      <c r="AD317" s="4"/>
      <c r="AE317" s="4"/>
      <c r="AF317" s="4"/>
    </row>
    <row r="318" spans="2:32" x14ac:dyDescent="0.3">
      <c r="B318" s="4"/>
      <c r="C318" s="4"/>
      <c r="D318" s="4"/>
      <c r="F318" s="4"/>
      <c r="I318" s="4"/>
      <c r="J318" s="4"/>
      <c r="K318" s="4"/>
      <c r="L318" s="4"/>
      <c r="M318" s="4"/>
      <c r="N318" s="4"/>
      <c r="P318" s="4"/>
      <c r="Q318" s="4"/>
      <c r="R318" s="4"/>
      <c r="T318" s="4"/>
      <c r="W318" s="4"/>
      <c r="X318" s="4"/>
      <c r="Y318" s="4"/>
      <c r="AA318" s="4"/>
      <c r="AD318" s="4"/>
      <c r="AE318" s="4"/>
      <c r="AF318" s="4"/>
    </row>
    <row r="319" spans="2:32" x14ac:dyDescent="0.3">
      <c r="B319" s="4"/>
      <c r="C319" s="4"/>
      <c r="D319" s="4"/>
      <c r="F319" s="4"/>
      <c r="I319" s="4"/>
      <c r="J319" s="4"/>
      <c r="K319" s="4"/>
      <c r="L319" s="4"/>
      <c r="M319" s="4"/>
      <c r="N319" s="4"/>
      <c r="P319" s="4"/>
      <c r="Q319" s="4"/>
      <c r="R319" s="4"/>
      <c r="T319" s="4"/>
      <c r="W319" s="4"/>
      <c r="X319" s="4"/>
      <c r="Y319" s="4"/>
      <c r="AA319" s="4"/>
      <c r="AD319" s="4"/>
      <c r="AE319" s="4"/>
      <c r="AF319" s="4"/>
    </row>
    <row r="320" spans="2:32" x14ac:dyDescent="0.3">
      <c r="B320" s="4"/>
      <c r="C320" s="4"/>
      <c r="D320" s="4"/>
      <c r="F320" s="4"/>
      <c r="I320" s="4"/>
      <c r="J320" s="4"/>
      <c r="K320" s="4"/>
      <c r="L320" s="4"/>
      <c r="M320" s="4"/>
      <c r="N320" s="4"/>
      <c r="P320" s="4"/>
      <c r="Q320" s="4"/>
      <c r="R320" s="4"/>
      <c r="T320" s="4"/>
      <c r="W320" s="4"/>
      <c r="X320" s="4"/>
      <c r="Y320" s="4"/>
      <c r="AA320" s="4"/>
      <c r="AD320" s="4"/>
      <c r="AE320" s="4"/>
      <c r="AF320" s="4"/>
    </row>
    <row r="321" spans="2:32" x14ac:dyDescent="0.3">
      <c r="B321" s="4"/>
      <c r="C321" s="4"/>
      <c r="D321" s="4"/>
      <c r="F321" s="4"/>
      <c r="I321" s="4"/>
      <c r="J321" s="4"/>
      <c r="K321" s="4"/>
      <c r="L321" s="4"/>
      <c r="M321" s="4"/>
      <c r="N321" s="4"/>
      <c r="P321" s="4"/>
      <c r="Q321" s="4"/>
      <c r="R321" s="4"/>
      <c r="T321" s="4"/>
      <c r="W321" s="4"/>
      <c r="X321" s="4"/>
      <c r="Y321" s="4"/>
      <c r="AA321" s="4"/>
      <c r="AD321" s="4"/>
      <c r="AE321" s="4"/>
      <c r="AF321" s="4"/>
    </row>
    <row r="322" spans="2:32" x14ac:dyDescent="0.3">
      <c r="B322" s="4"/>
      <c r="C322" s="4"/>
      <c r="D322" s="4"/>
      <c r="F322" s="4"/>
      <c r="I322" s="4"/>
      <c r="J322" s="4"/>
      <c r="K322" s="4"/>
      <c r="L322" s="4"/>
      <c r="M322" s="4"/>
      <c r="N322" s="4"/>
      <c r="P322" s="4"/>
      <c r="Q322" s="4"/>
      <c r="R322" s="4"/>
      <c r="T322" s="4"/>
      <c r="W322" s="4"/>
      <c r="X322" s="4"/>
      <c r="Y322" s="4"/>
      <c r="AA322" s="4"/>
      <c r="AD322" s="4"/>
      <c r="AE322" s="4"/>
      <c r="AF322" s="4"/>
    </row>
    <row r="323" spans="2:32" x14ac:dyDescent="0.3">
      <c r="B323" s="4"/>
      <c r="C323" s="4"/>
      <c r="D323" s="4"/>
      <c r="F323" s="4"/>
      <c r="I323" s="4"/>
      <c r="J323" s="4"/>
      <c r="K323" s="4"/>
      <c r="L323" s="4"/>
      <c r="M323" s="4"/>
      <c r="N323" s="4"/>
      <c r="P323" s="4"/>
      <c r="Q323" s="4"/>
      <c r="R323" s="4"/>
      <c r="T323" s="4"/>
      <c r="W323" s="4"/>
      <c r="X323" s="4"/>
      <c r="Y323" s="4"/>
      <c r="AA323" s="4"/>
      <c r="AD323" s="4"/>
      <c r="AE323" s="4"/>
      <c r="AF323" s="4"/>
    </row>
    <row r="324" spans="2:32" x14ac:dyDescent="0.3">
      <c r="B324" s="4"/>
      <c r="C324" s="4"/>
      <c r="D324" s="4"/>
      <c r="F324" s="4"/>
      <c r="I324" s="4"/>
      <c r="J324" s="4"/>
      <c r="K324" s="4"/>
      <c r="L324" s="4"/>
      <c r="M324" s="4"/>
      <c r="N324" s="4"/>
      <c r="P324" s="4"/>
      <c r="Q324" s="4"/>
      <c r="R324" s="4"/>
      <c r="T324" s="4"/>
      <c r="W324" s="4"/>
      <c r="X324" s="4"/>
      <c r="Y324" s="4"/>
      <c r="AA324" s="4"/>
      <c r="AD324" s="4"/>
      <c r="AE324" s="4"/>
      <c r="AF324" s="4"/>
    </row>
    <row r="325" spans="2:32" x14ac:dyDescent="0.3">
      <c r="B325" s="4"/>
      <c r="C325" s="4"/>
      <c r="D325" s="4"/>
      <c r="F325" s="4"/>
      <c r="I325" s="4"/>
      <c r="J325" s="4"/>
      <c r="K325" s="4"/>
      <c r="L325" s="4"/>
      <c r="M325" s="4"/>
      <c r="N325" s="4"/>
      <c r="P325" s="4"/>
      <c r="Q325" s="4"/>
      <c r="R325" s="4"/>
      <c r="T325" s="4"/>
      <c r="W325" s="4"/>
      <c r="X325" s="4"/>
      <c r="Y325" s="4"/>
      <c r="AA325" s="4"/>
      <c r="AD325" s="4"/>
      <c r="AE325" s="4"/>
      <c r="AF325" s="4"/>
    </row>
    <row r="326" spans="2:32" x14ac:dyDescent="0.3">
      <c r="B326" s="4"/>
      <c r="C326" s="4"/>
      <c r="D326" s="4"/>
      <c r="F326" s="4"/>
      <c r="I326" s="4"/>
      <c r="J326" s="4"/>
      <c r="K326" s="4"/>
      <c r="L326" s="4"/>
      <c r="M326" s="4"/>
      <c r="N326" s="4"/>
      <c r="P326" s="4"/>
      <c r="Q326" s="4"/>
      <c r="R326" s="4"/>
      <c r="T326" s="4"/>
      <c r="W326" s="4"/>
      <c r="X326" s="4"/>
      <c r="Y326" s="4"/>
      <c r="AA326" s="4"/>
      <c r="AD326" s="4"/>
      <c r="AE326" s="4"/>
      <c r="AF326" s="4"/>
    </row>
    <row r="327" spans="2:32" x14ac:dyDescent="0.3">
      <c r="B327" s="4"/>
      <c r="C327" s="4"/>
      <c r="D327" s="4"/>
      <c r="F327" s="4"/>
      <c r="I327" s="4"/>
      <c r="J327" s="4"/>
      <c r="K327" s="4"/>
      <c r="L327" s="4"/>
      <c r="M327" s="4"/>
      <c r="N327" s="4"/>
      <c r="P327" s="4"/>
      <c r="Q327" s="4"/>
      <c r="R327" s="4"/>
      <c r="T327" s="4"/>
      <c r="W327" s="4"/>
      <c r="X327" s="4"/>
      <c r="Y327" s="4"/>
      <c r="AA327" s="4"/>
      <c r="AD327" s="4"/>
      <c r="AE327" s="4"/>
      <c r="AF327" s="4"/>
    </row>
    <row r="328" spans="2:32" x14ac:dyDescent="0.3">
      <c r="B328" s="4"/>
      <c r="C328" s="4"/>
      <c r="D328" s="4"/>
      <c r="F328" s="4"/>
      <c r="I328" s="4"/>
      <c r="J328" s="4"/>
      <c r="K328" s="4"/>
      <c r="L328" s="4"/>
      <c r="M328" s="4"/>
      <c r="N328" s="4"/>
      <c r="P328" s="4"/>
      <c r="Q328" s="4"/>
      <c r="R328" s="4"/>
      <c r="T328" s="4"/>
      <c r="W328" s="4"/>
      <c r="X328" s="4"/>
      <c r="Y328" s="4"/>
      <c r="AA328" s="4"/>
      <c r="AD328" s="4"/>
      <c r="AE328" s="4"/>
      <c r="AF328" s="4"/>
    </row>
    <row r="329" spans="2:32" x14ac:dyDescent="0.3">
      <c r="B329" s="4"/>
      <c r="C329" s="4"/>
      <c r="D329" s="4"/>
      <c r="F329" s="4"/>
      <c r="I329" s="4"/>
      <c r="J329" s="4"/>
      <c r="K329" s="4"/>
      <c r="L329" s="4"/>
      <c r="M329" s="4"/>
      <c r="N329" s="4"/>
      <c r="P329" s="4"/>
      <c r="Q329" s="4"/>
      <c r="R329" s="4"/>
      <c r="T329" s="4"/>
      <c r="W329" s="4"/>
      <c r="X329" s="4"/>
      <c r="Y329" s="4"/>
      <c r="AA329" s="4"/>
      <c r="AD329" s="4"/>
      <c r="AE329" s="4"/>
      <c r="AF329" s="4"/>
    </row>
    <row r="330" spans="2:32" x14ac:dyDescent="0.3">
      <c r="B330" s="4"/>
      <c r="C330" s="4"/>
      <c r="D330" s="4"/>
      <c r="F330" s="4"/>
      <c r="I330" s="4"/>
      <c r="J330" s="4"/>
      <c r="K330" s="4"/>
      <c r="L330" s="4"/>
      <c r="M330" s="4"/>
      <c r="N330" s="4"/>
      <c r="P330" s="4"/>
      <c r="Q330" s="4"/>
      <c r="R330" s="4"/>
      <c r="T330" s="4"/>
      <c r="W330" s="4"/>
      <c r="X330" s="4"/>
      <c r="Y330" s="4"/>
      <c r="AA330" s="4"/>
      <c r="AD330" s="4"/>
      <c r="AE330" s="4"/>
      <c r="AF330" s="4"/>
    </row>
    <row r="331" spans="2:32" x14ac:dyDescent="0.3">
      <c r="B331" s="4"/>
      <c r="C331" s="4"/>
      <c r="D331" s="4"/>
      <c r="F331" s="4"/>
      <c r="I331" s="4"/>
      <c r="J331" s="4"/>
      <c r="K331" s="4"/>
      <c r="L331" s="4"/>
      <c r="M331" s="4"/>
      <c r="N331" s="4"/>
      <c r="P331" s="4"/>
      <c r="Q331" s="4"/>
      <c r="R331" s="4"/>
      <c r="T331" s="4"/>
      <c r="W331" s="4"/>
      <c r="X331" s="4"/>
      <c r="Y331" s="4"/>
      <c r="AA331" s="4"/>
      <c r="AD331" s="4"/>
      <c r="AE331" s="4"/>
      <c r="AF331" s="4"/>
    </row>
    <row r="332" spans="2:32" x14ac:dyDescent="0.3">
      <c r="B332" s="4"/>
      <c r="C332" s="4"/>
      <c r="D332" s="4"/>
      <c r="F332" s="4"/>
      <c r="I332" s="4"/>
      <c r="J332" s="4"/>
      <c r="K332" s="4"/>
      <c r="L332" s="4"/>
      <c r="M332" s="4"/>
      <c r="N332" s="4"/>
      <c r="P332" s="4"/>
      <c r="Q332" s="4"/>
      <c r="R332" s="4"/>
      <c r="T332" s="4"/>
      <c r="W332" s="4"/>
      <c r="X332" s="4"/>
      <c r="Y332" s="4"/>
      <c r="AA332" s="4"/>
      <c r="AD332" s="4"/>
      <c r="AE332" s="4"/>
      <c r="AF332" s="4"/>
    </row>
    <row r="333" spans="2:32" x14ac:dyDescent="0.3">
      <c r="B333" s="4"/>
      <c r="C333" s="4"/>
      <c r="D333" s="4"/>
      <c r="F333" s="4"/>
      <c r="I333" s="4"/>
      <c r="J333" s="4"/>
      <c r="K333" s="4"/>
      <c r="L333" s="4"/>
      <c r="M333" s="4"/>
      <c r="N333" s="4"/>
      <c r="P333" s="4"/>
      <c r="Q333" s="4"/>
      <c r="R333" s="4"/>
      <c r="T333" s="4"/>
      <c r="W333" s="4"/>
      <c r="X333" s="4"/>
      <c r="Y333" s="4"/>
      <c r="AA333" s="4"/>
      <c r="AD333" s="4"/>
      <c r="AE333" s="4"/>
      <c r="AF333" s="4"/>
    </row>
    <row r="334" spans="2:32" x14ac:dyDescent="0.3">
      <c r="B334" s="4"/>
      <c r="C334" s="4"/>
      <c r="D334" s="4"/>
      <c r="F334" s="4"/>
      <c r="I334" s="4"/>
      <c r="J334" s="4"/>
      <c r="K334" s="4"/>
      <c r="L334" s="4"/>
      <c r="M334" s="4"/>
      <c r="N334" s="4"/>
      <c r="P334" s="4"/>
      <c r="Q334" s="4"/>
      <c r="R334" s="4"/>
      <c r="T334" s="4"/>
      <c r="W334" s="4"/>
      <c r="X334" s="4"/>
      <c r="Y334" s="4"/>
      <c r="AA334" s="4"/>
      <c r="AD334" s="4"/>
      <c r="AE334" s="4"/>
      <c r="AF334" s="4"/>
    </row>
    <row r="335" spans="2:32" x14ac:dyDescent="0.3">
      <c r="B335" s="4"/>
      <c r="C335" s="4"/>
      <c r="D335" s="4"/>
      <c r="F335" s="4"/>
      <c r="I335" s="4"/>
      <c r="J335" s="4"/>
      <c r="K335" s="4"/>
      <c r="L335" s="4"/>
      <c r="M335" s="4"/>
      <c r="N335" s="4"/>
      <c r="P335" s="4"/>
      <c r="Q335" s="4"/>
      <c r="R335" s="4"/>
      <c r="T335" s="4"/>
      <c r="W335" s="4"/>
      <c r="X335" s="4"/>
      <c r="Y335" s="4"/>
      <c r="AA335" s="4"/>
      <c r="AD335" s="4"/>
      <c r="AE335" s="4"/>
      <c r="AF335" s="4"/>
    </row>
    <row r="336" spans="2:32" x14ac:dyDescent="0.3">
      <c r="B336" s="4"/>
      <c r="C336" s="4"/>
      <c r="D336" s="4"/>
      <c r="F336" s="4"/>
      <c r="I336" s="4"/>
      <c r="J336" s="4"/>
      <c r="K336" s="4"/>
      <c r="L336" s="4"/>
      <c r="M336" s="4"/>
      <c r="N336" s="4"/>
      <c r="P336" s="4"/>
      <c r="Q336" s="4"/>
      <c r="R336" s="4"/>
      <c r="T336" s="4"/>
      <c r="W336" s="4"/>
      <c r="X336" s="4"/>
      <c r="Y336" s="4"/>
      <c r="AA336" s="4"/>
      <c r="AD336" s="4"/>
      <c r="AE336" s="4"/>
      <c r="AF336" s="4"/>
    </row>
    <row r="337" spans="2:32" x14ac:dyDescent="0.3">
      <c r="B337" s="4"/>
      <c r="C337" s="4"/>
      <c r="D337" s="4"/>
      <c r="F337" s="4"/>
      <c r="I337" s="4"/>
      <c r="J337" s="4"/>
      <c r="K337" s="4"/>
      <c r="L337" s="4"/>
      <c r="M337" s="4"/>
      <c r="N337" s="4"/>
      <c r="P337" s="4"/>
      <c r="Q337" s="4"/>
      <c r="R337" s="4"/>
      <c r="T337" s="4"/>
      <c r="W337" s="4"/>
      <c r="X337" s="4"/>
      <c r="Y337" s="4"/>
      <c r="AA337" s="4"/>
      <c r="AD337" s="4"/>
      <c r="AE337" s="4"/>
      <c r="AF337" s="4"/>
    </row>
    <row r="338" spans="2:32" x14ac:dyDescent="0.3">
      <c r="B338" s="4"/>
      <c r="C338" s="4"/>
      <c r="D338" s="4"/>
      <c r="F338" s="4"/>
      <c r="I338" s="4"/>
      <c r="J338" s="4"/>
      <c r="K338" s="4"/>
      <c r="L338" s="4"/>
      <c r="M338" s="4"/>
      <c r="N338" s="4"/>
      <c r="P338" s="4"/>
      <c r="Q338" s="4"/>
      <c r="R338" s="4"/>
      <c r="T338" s="4"/>
      <c r="W338" s="4"/>
      <c r="X338" s="4"/>
      <c r="Y338" s="4"/>
      <c r="AA338" s="4"/>
      <c r="AD338" s="4"/>
      <c r="AE338" s="4"/>
      <c r="AF338" s="4"/>
    </row>
    <row r="339" spans="2:32" x14ac:dyDescent="0.3">
      <c r="B339" s="4"/>
      <c r="C339" s="4"/>
      <c r="D339" s="4"/>
      <c r="F339" s="4"/>
      <c r="I339" s="4"/>
      <c r="J339" s="4"/>
      <c r="K339" s="4"/>
      <c r="L339" s="4"/>
      <c r="M339" s="4"/>
      <c r="N339" s="4"/>
      <c r="P339" s="4"/>
      <c r="Q339" s="4"/>
      <c r="R339" s="4"/>
      <c r="T339" s="4"/>
      <c r="W339" s="4"/>
      <c r="X339" s="4"/>
      <c r="Y339" s="4"/>
      <c r="AA339" s="4"/>
      <c r="AD339" s="4"/>
      <c r="AE339" s="4"/>
      <c r="AF339" s="4"/>
    </row>
    <row r="340" spans="2:32" x14ac:dyDescent="0.3">
      <c r="B340" s="4"/>
      <c r="C340" s="4"/>
      <c r="D340" s="4"/>
      <c r="F340" s="4"/>
      <c r="I340" s="4"/>
      <c r="J340" s="4"/>
      <c r="K340" s="4"/>
      <c r="L340" s="4"/>
      <c r="M340" s="4"/>
      <c r="N340" s="4"/>
      <c r="P340" s="4"/>
      <c r="Q340" s="4"/>
      <c r="R340" s="4"/>
      <c r="T340" s="4"/>
      <c r="W340" s="4"/>
      <c r="X340" s="4"/>
      <c r="Y340" s="4"/>
      <c r="AA340" s="4"/>
      <c r="AD340" s="4"/>
      <c r="AE340" s="4"/>
      <c r="AF340" s="4"/>
    </row>
    <row r="341" spans="2:32" x14ac:dyDescent="0.3">
      <c r="B341" s="4"/>
      <c r="C341" s="4"/>
      <c r="D341" s="4"/>
      <c r="F341" s="4"/>
      <c r="I341" s="4"/>
      <c r="J341" s="4"/>
      <c r="K341" s="4"/>
      <c r="L341" s="4"/>
      <c r="M341" s="4"/>
      <c r="N341" s="4"/>
      <c r="P341" s="4"/>
      <c r="Q341" s="4"/>
      <c r="R341" s="4"/>
      <c r="T341" s="4"/>
      <c r="W341" s="4"/>
      <c r="X341" s="4"/>
      <c r="Y341" s="4"/>
      <c r="AA341" s="4"/>
      <c r="AD341" s="4"/>
      <c r="AE341" s="4"/>
      <c r="AF341" s="4"/>
    </row>
    <row r="342" spans="2:32" x14ac:dyDescent="0.3">
      <c r="B342" s="4"/>
      <c r="C342" s="4"/>
      <c r="D342" s="4"/>
      <c r="F342" s="4"/>
      <c r="I342" s="4"/>
      <c r="J342" s="4"/>
      <c r="K342" s="4"/>
      <c r="L342" s="4"/>
      <c r="M342" s="4"/>
      <c r="N342" s="4"/>
      <c r="P342" s="4"/>
      <c r="Q342" s="4"/>
      <c r="R342" s="4"/>
      <c r="T342" s="4"/>
      <c r="W342" s="4"/>
      <c r="X342" s="4"/>
      <c r="Y342" s="4"/>
      <c r="AA342" s="4"/>
      <c r="AD342" s="4"/>
      <c r="AE342" s="4"/>
      <c r="AF342" s="4"/>
    </row>
    <row r="343" spans="2:32" x14ac:dyDescent="0.3">
      <c r="B343" s="4"/>
      <c r="C343" s="4"/>
      <c r="D343" s="4"/>
      <c r="F343" s="4"/>
      <c r="I343" s="4"/>
      <c r="J343" s="4"/>
      <c r="K343" s="4"/>
      <c r="L343" s="4"/>
      <c r="M343" s="4"/>
      <c r="N343" s="4"/>
      <c r="P343" s="4"/>
      <c r="Q343" s="4"/>
      <c r="R343" s="4"/>
      <c r="T343" s="4"/>
      <c r="W343" s="4"/>
      <c r="X343" s="4"/>
      <c r="Y343" s="4"/>
      <c r="AA343" s="4"/>
      <c r="AD343" s="4"/>
      <c r="AE343" s="4"/>
      <c r="AF343" s="4"/>
    </row>
    <row r="344" spans="2:32" x14ac:dyDescent="0.3">
      <c r="B344" s="4"/>
      <c r="C344" s="4"/>
      <c r="D344" s="4"/>
      <c r="F344" s="4"/>
      <c r="I344" s="4"/>
      <c r="J344" s="4"/>
      <c r="K344" s="4"/>
      <c r="L344" s="4"/>
      <c r="M344" s="4"/>
      <c r="N344" s="4"/>
      <c r="P344" s="4"/>
      <c r="Q344" s="4"/>
      <c r="R344" s="4"/>
      <c r="T344" s="4"/>
      <c r="W344" s="4"/>
      <c r="X344" s="4"/>
      <c r="Y344" s="4"/>
      <c r="AA344" s="4"/>
      <c r="AD344" s="4"/>
      <c r="AE344" s="4"/>
      <c r="AF344" s="4"/>
    </row>
    <row r="345" spans="2:32" x14ac:dyDescent="0.3">
      <c r="B345" s="4"/>
      <c r="C345" s="4"/>
      <c r="D345" s="4"/>
      <c r="F345" s="4"/>
      <c r="I345" s="4"/>
      <c r="J345" s="4"/>
      <c r="K345" s="4"/>
      <c r="L345" s="4"/>
      <c r="M345" s="4"/>
      <c r="N345" s="4"/>
      <c r="P345" s="4"/>
      <c r="Q345" s="4"/>
      <c r="R345" s="4"/>
      <c r="T345" s="4"/>
      <c r="W345" s="4"/>
      <c r="X345" s="4"/>
      <c r="Y345" s="4"/>
      <c r="AA345" s="4"/>
      <c r="AD345" s="4"/>
      <c r="AE345" s="4"/>
      <c r="AF345" s="4"/>
    </row>
    <row r="346" spans="2:32" x14ac:dyDescent="0.3">
      <c r="B346" s="4"/>
      <c r="C346" s="4"/>
      <c r="D346" s="4"/>
      <c r="F346" s="4"/>
      <c r="I346" s="4"/>
      <c r="J346" s="4"/>
      <c r="K346" s="4"/>
      <c r="L346" s="4"/>
      <c r="M346" s="4"/>
      <c r="N346" s="4"/>
      <c r="P346" s="4"/>
      <c r="Q346" s="4"/>
      <c r="R346" s="4"/>
      <c r="T346" s="4"/>
      <c r="W346" s="4"/>
      <c r="X346" s="4"/>
      <c r="Y346" s="4"/>
      <c r="AA346" s="4"/>
      <c r="AD346" s="4"/>
      <c r="AE346" s="4"/>
      <c r="AF346" s="4"/>
    </row>
    <row r="347" spans="2:32" x14ac:dyDescent="0.3">
      <c r="B347" s="4"/>
      <c r="C347" s="4"/>
      <c r="D347" s="4"/>
      <c r="F347" s="4"/>
      <c r="I347" s="4"/>
      <c r="J347" s="4"/>
      <c r="K347" s="4"/>
      <c r="L347" s="4"/>
      <c r="M347" s="4"/>
      <c r="N347" s="4"/>
      <c r="P347" s="4"/>
      <c r="Q347" s="4"/>
      <c r="R347" s="4"/>
      <c r="T347" s="4"/>
      <c r="W347" s="4"/>
      <c r="X347" s="4"/>
      <c r="Y347" s="4"/>
      <c r="AA347" s="4"/>
      <c r="AD347" s="4"/>
      <c r="AE347" s="4"/>
      <c r="AF347" s="4"/>
    </row>
    <row r="348" spans="2:32" x14ac:dyDescent="0.3">
      <c r="B348" s="4"/>
      <c r="C348" s="4"/>
      <c r="D348" s="4"/>
      <c r="F348" s="4"/>
      <c r="I348" s="4"/>
      <c r="J348" s="4"/>
      <c r="K348" s="4"/>
      <c r="L348" s="4"/>
      <c r="M348" s="4"/>
      <c r="N348" s="4"/>
      <c r="P348" s="4"/>
      <c r="Q348" s="4"/>
      <c r="R348" s="4"/>
      <c r="T348" s="4"/>
      <c r="W348" s="4"/>
      <c r="X348" s="4"/>
      <c r="Y348" s="4"/>
      <c r="AA348" s="4"/>
      <c r="AD348" s="4"/>
      <c r="AE348" s="4"/>
      <c r="AF348" s="4"/>
    </row>
    <row r="349" spans="2:32" x14ac:dyDescent="0.3">
      <c r="B349" s="4"/>
      <c r="C349" s="4"/>
      <c r="D349" s="4"/>
      <c r="F349" s="4"/>
      <c r="I349" s="4"/>
      <c r="J349" s="4"/>
      <c r="K349" s="4"/>
      <c r="L349" s="4"/>
      <c r="M349" s="4"/>
      <c r="N349" s="4"/>
      <c r="P349" s="4"/>
      <c r="Q349" s="4"/>
      <c r="R349" s="4"/>
      <c r="T349" s="4"/>
      <c r="W349" s="4"/>
      <c r="X349" s="4"/>
      <c r="Y349" s="4"/>
      <c r="AA349" s="4"/>
      <c r="AD349" s="4"/>
      <c r="AE349" s="4"/>
      <c r="AF349" s="4"/>
    </row>
    <row r="350" spans="2:32" x14ac:dyDescent="0.3">
      <c r="B350" s="4"/>
      <c r="C350" s="4"/>
      <c r="D350" s="4"/>
      <c r="F350" s="4"/>
      <c r="I350" s="4"/>
      <c r="J350" s="4"/>
      <c r="K350" s="4"/>
      <c r="L350" s="4"/>
      <c r="M350" s="4"/>
      <c r="N350" s="4"/>
      <c r="P350" s="4"/>
      <c r="Q350" s="4"/>
      <c r="R350" s="4"/>
      <c r="T350" s="4"/>
      <c r="W350" s="4"/>
      <c r="X350" s="4"/>
      <c r="Y350" s="4"/>
      <c r="AA350" s="4"/>
      <c r="AD350" s="4"/>
      <c r="AE350" s="4"/>
      <c r="AF350" s="4"/>
    </row>
    <row r="351" spans="2:32" x14ac:dyDescent="0.3">
      <c r="B351" s="4"/>
      <c r="C351" s="4"/>
      <c r="D351" s="4"/>
      <c r="F351" s="4"/>
      <c r="I351" s="4"/>
      <c r="J351" s="4"/>
      <c r="K351" s="4"/>
      <c r="L351" s="4"/>
      <c r="M351" s="4"/>
      <c r="N351" s="4"/>
      <c r="P351" s="4"/>
      <c r="Q351" s="4"/>
      <c r="R351" s="4"/>
      <c r="T351" s="4"/>
      <c r="W351" s="4"/>
      <c r="X351" s="4"/>
      <c r="Y351" s="4"/>
      <c r="AA351" s="4"/>
      <c r="AD351" s="4"/>
      <c r="AE351" s="4"/>
      <c r="AF351" s="4"/>
    </row>
    <row r="352" spans="2:32" x14ac:dyDescent="0.3">
      <c r="B352" s="4"/>
      <c r="C352" s="4"/>
      <c r="D352" s="4"/>
      <c r="F352" s="4"/>
      <c r="I352" s="4"/>
      <c r="J352" s="4"/>
      <c r="K352" s="4"/>
      <c r="L352" s="4"/>
      <c r="M352" s="4"/>
      <c r="N352" s="4"/>
      <c r="P352" s="4"/>
      <c r="Q352" s="4"/>
      <c r="R352" s="4"/>
      <c r="T352" s="4"/>
      <c r="W352" s="4"/>
      <c r="X352" s="4"/>
      <c r="Y352" s="4"/>
      <c r="AA352" s="4"/>
      <c r="AD352" s="4"/>
      <c r="AE352" s="4"/>
      <c r="AF352" s="4"/>
    </row>
    <row r="353" spans="2:32" x14ac:dyDescent="0.3">
      <c r="B353" s="4"/>
      <c r="C353" s="4"/>
      <c r="D353" s="4"/>
      <c r="F353" s="4"/>
      <c r="I353" s="4"/>
      <c r="J353" s="4"/>
      <c r="K353" s="4"/>
      <c r="L353" s="4"/>
      <c r="M353" s="4"/>
      <c r="N353" s="4"/>
      <c r="P353" s="4"/>
      <c r="Q353" s="4"/>
      <c r="R353" s="4"/>
      <c r="T353" s="4"/>
      <c r="W353" s="4"/>
      <c r="X353" s="4"/>
      <c r="Y353" s="4"/>
      <c r="AA353" s="4"/>
      <c r="AD353" s="4"/>
      <c r="AE353" s="4"/>
      <c r="AF353" s="4"/>
    </row>
    <row r="354" spans="2:32" x14ac:dyDescent="0.3">
      <c r="B354" s="4"/>
      <c r="C354" s="4"/>
      <c r="D354" s="4"/>
      <c r="F354" s="4"/>
      <c r="I354" s="4"/>
      <c r="J354" s="4"/>
      <c r="K354" s="4"/>
      <c r="L354" s="4"/>
      <c r="M354" s="4"/>
      <c r="N354" s="4"/>
      <c r="P354" s="4"/>
      <c r="Q354" s="4"/>
      <c r="R354" s="4"/>
      <c r="T354" s="4"/>
      <c r="W354" s="4"/>
      <c r="X354" s="4"/>
      <c r="Y354" s="4"/>
      <c r="AA354" s="4"/>
      <c r="AD354" s="4"/>
      <c r="AE354" s="4"/>
      <c r="AF354" s="4"/>
    </row>
    <row r="355" spans="2:32" x14ac:dyDescent="0.3">
      <c r="B355" s="4"/>
      <c r="C355" s="4"/>
      <c r="D355" s="4"/>
      <c r="F355" s="4"/>
      <c r="I355" s="4"/>
      <c r="J355" s="4"/>
      <c r="K355" s="4"/>
      <c r="L355" s="4"/>
      <c r="M355" s="4"/>
      <c r="N355" s="4"/>
      <c r="P355" s="4"/>
      <c r="Q355" s="4"/>
      <c r="R355" s="4"/>
      <c r="T355" s="4"/>
      <c r="W355" s="4"/>
      <c r="X355" s="4"/>
      <c r="Y355" s="4"/>
      <c r="AA355" s="4"/>
      <c r="AD355" s="4"/>
      <c r="AE355" s="4"/>
      <c r="AF355" s="4"/>
    </row>
    <row r="356" spans="2:32" x14ac:dyDescent="0.3">
      <c r="B356" s="4"/>
      <c r="C356" s="4"/>
      <c r="D356" s="4"/>
      <c r="F356" s="4"/>
      <c r="I356" s="4"/>
      <c r="J356" s="4"/>
      <c r="K356" s="4"/>
      <c r="L356" s="4"/>
      <c r="M356" s="4"/>
      <c r="N356" s="4"/>
      <c r="P356" s="4"/>
      <c r="Q356" s="4"/>
      <c r="R356" s="4"/>
      <c r="T356" s="4"/>
      <c r="W356" s="4"/>
      <c r="X356" s="4"/>
      <c r="Y356" s="4"/>
      <c r="AA356" s="4"/>
      <c r="AD356" s="4"/>
      <c r="AE356" s="4"/>
      <c r="AF356" s="4"/>
    </row>
    <row r="357" spans="2:32" x14ac:dyDescent="0.3">
      <c r="B357" s="4"/>
      <c r="C357" s="4"/>
      <c r="D357" s="4"/>
      <c r="F357" s="4"/>
      <c r="I357" s="4"/>
      <c r="J357" s="4"/>
      <c r="K357" s="4"/>
      <c r="L357" s="4"/>
      <c r="M357" s="4"/>
      <c r="N357" s="4"/>
      <c r="P357" s="4"/>
      <c r="Q357" s="4"/>
      <c r="R357" s="4"/>
      <c r="T357" s="4"/>
      <c r="W357" s="4"/>
      <c r="X357" s="4"/>
      <c r="Y357" s="4"/>
      <c r="AA357" s="4"/>
      <c r="AD357" s="4"/>
      <c r="AE357" s="4"/>
      <c r="AF357" s="4"/>
    </row>
    <row r="358" spans="2:32" x14ac:dyDescent="0.3">
      <c r="B358" s="4"/>
      <c r="C358" s="4"/>
      <c r="D358" s="4"/>
      <c r="F358" s="4"/>
      <c r="I358" s="4"/>
      <c r="J358" s="4"/>
      <c r="K358" s="4"/>
      <c r="L358" s="4"/>
      <c r="M358" s="4"/>
      <c r="N358" s="4"/>
      <c r="P358" s="4"/>
      <c r="Q358" s="4"/>
      <c r="R358" s="4"/>
      <c r="T358" s="4"/>
      <c r="W358" s="4"/>
      <c r="X358" s="4"/>
      <c r="Y358" s="4"/>
      <c r="AA358" s="4"/>
      <c r="AD358" s="4"/>
      <c r="AE358" s="4"/>
      <c r="AF358" s="4"/>
    </row>
    <row r="359" spans="2:32" x14ac:dyDescent="0.3">
      <c r="B359" s="4"/>
      <c r="C359" s="4"/>
      <c r="D359" s="4"/>
      <c r="F359" s="4"/>
      <c r="I359" s="4"/>
      <c r="J359" s="4"/>
      <c r="K359" s="4"/>
      <c r="L359" s="4"/>
      <c r="M359" s="4"/>
      <c r="N359" s="4"/>
      <c r="P359" s="4"/>
      <c r="Q359" s="4"/>
      <c r="R359" s="4"/>
      <c r="T359" s="4"/>
      <c r="W359" s="4"/>
      <c r="X359" s="4"/>
      <c r="Y359" s="4"/>
      <c r="AA359" s="4"/>
      <c r="AD359" s="4"/>
      <c r="AE359" s="4"/>
      <c r="AF359" s="4"/>
    </row>
    <row r="360" spans="2:32" x14ac:dyDescent="0.3">
      <c r="B360" s="4"/>
      <c r="C360" s="4"/>
      <c r="D360" s="4"/>
      <c r="F360" s="4"/>
      <c r="I360" s="4"/>
      <c r="J360" s="4"/>
      <c r="K360" s="4"/>
      <c r="L360" s="4"/>
      <c r="M360" s="4"/>
      <c r="N360" s="4"/>
      <c r="P360" s="4"/>
      <c r="Q360" s="4"/>
      <c r="R360" s="4"/>
      <c r="T360" s="4"/>
      <c r="W360" s="4"/>
      <c r="X360" s="4"/>
      <c r="Y360" s="4"/>
      <c r="AA360" s="4"/>
      <c r="AD360" s="4"/>
      <c r="AE360" s="4"/>
      <c r="AF360" s="4"/>
    </row>
    <row r="361" spans="2:32" x14ac:dyDescent="0.3">
      <c r="B361" s="4"/>
      <c r="C361" s="4"/>
      <c r="D361" s="4"/>
      <c r="F361" s="4"/>
      <c r="I361" s="4"/>
      <c r="J361" s="4"/>
      <c r="K361" s="4"/>
      <c r="L361" s="4"/>
      <c r="M361" s="4"/>
      <c r="N361" s="4"/>
      <c r="P361" s="4"/>
      <c r="Q361" s="4"/>
      <c r="R361" s="4"/>
      <c r="T361" s="4"/>
      <c r="W361" s="4"/>
      <c r="X361" s="4"/>
      <c r="Y361" s="4"/>
      <c r="AA361" s="4"/>
      <c r="AD361" s="4"/>
      <c r="AE361" s="4"/>
      <c r="AF361" s="4"/>
    </row>
    <row r="362" spans="2:32" x14ac:dyDescent="0.3">
      <c r="B362" s="4"/>
      <c r="C362" s="4"/>
      <c r="D362" s="4"/>
      <c r="F362" s="4"/>
      <c r="I362" s="4"/>
      <c r="J362" s="4"/>
      <c r="K362" s="4"/>
      <c r="L362" s="4"/>
      <c r="M362" s="4"/>
      <c r="N362" s="4"/>
      <c r="P362" s="4"/>
      <c r="Q362" s="4"/>
      <c r="R362" s="4"/>
      <c r="T362" s="4"/>
      <c r="W362" s="4"/>
      <c r="X362" s="4"/>
      <c r="Y362" s="4"/>
      <c r="AA362" s="4"/>
      <c r="AD362" s="4"/>
      <c r="AE362" s="4"/>
      <c r="AF362" s="4"/>
    </row>
    <row r="363" spans="2:32" x14ac:dyDescent="0.3">
      <c r="B363" s="4"/>
      <c r="C363" s="4"/>
      <c r="D363" s="4"/>
      <c r="F363" s="4"/>
      <c r="I363" s="4"/>
      <c r="J363" s="4"/>
      <c r="K363" s="4"/>
      <c r="L363" s="4"/>
      <c r="M363" s="4"/>
      <c r="N363" s="4"/>
      <c r="P363" s="4"/>
      <c r="Q363" s="4"/>
      <c r="R363" s="4"/>
      <c r="T363" s="4"/>
      <c r="W363" s="4"/>
      <c r="X363" s="4"/>
      <c r="Y363" s="4"/>
      <c r="AA363" s="4"/>
      <c r="AD363" s="4"/>
      <c r="AE363" s="4"/>
      <c r="AF363" s="4"/>
    </row>
    <row r="364" spans="2:32" x14ac:dyDescent="0.3">
      <c r="B364" s="4"/>
      <c r="C364" s="4"/>
      <c r="D364" s="4"/>
      <c r="F364" s="4"/>
      <c r="I364" s="4"/>
      <c r="J364" s="4"/>
      <c r="K364" s="4"/>
      <c r="L364" s="4"/>
      <c r="M364" s="4"/>
      <c r="N364" s="4"/>
      <c r="P364" s="4"/>
      <c r="Q364" s="4"/>
      <c r="R364" s="4"/>
      <c r="T364" s="4"/>
      <c r="W364" s="4"/>
      <c r="X364" s="4"/>
      <c r="Y364" s="4"/>
      <c r="AA364" s="4"/>
      <c r="AD364" s="4"/>
      <c r="AE364" s="4"/>
      <c r="AF364" s="4"/>
    </row>
    <row r="365" spans="2:32" x14ac:dyDescent="0.3">
      <c r="B365" s="4"/>
      <c r="C365" s="4"/>
      <c r="D365" s="4"/>
      <c r="F365" s="4"/>
      <c r="I365" s="4"/>
      <c r="J365" s="4"/>
      <c r="K365" s="4"/>
      <c r="L365" s="4"/>
      <c r="M365" s="4"/>
      <c r="N365" s="4"/>
      <c r="P365" s="4"/>
      <c r="Q365" s="4"/>
      <c r="R365" s="4"/>
      <c r="T365" s="4"/>
      <c r="W365" s="4"/>
      <c r="X365" s="4"/>
      <c r="Y365" s="4"/>
      <c r="AA365" s="4"/>
      <c r="AD365" s="4"/>
      <c r="AE365" s="4"/>
      <c r="AF365" s="4"/>
    </row>
    <row r="366" spans="2:32" x14ac:dyDescent="0.3">
      <c r="B366" s="4"/>
      <c r="C366" s="4"/>
      <c r="D366" s="4"/>
      <c r="F366" s="4"/>
      <c r="I366" s="4"/>
      <c r="J366" s="4"/>
      <c r="K366" s="4"/>
      <c r="L366" s="4"/>
      <c r="M366" s="4"/>
      <c r="N366" s="4"/>
      <c r="P366" s="4"/>
      <c r="Q366" s="4"/>
      <c r="R366" s="4"/>
      <c r="T366" s="4"/>
      <c r="W366" s="4"/>
      <c r="X366" s="4"/>
      <c r="Y366" s="4"/>
      <c r="AA366" s="4"/>
      <c r="AD366" s="4"/>
      <c r="AE366" s="4"/>
      <c r="AF366" s="4"/>
    </row>
    <row r="367" spans="2:32" x14ac:dyDescent="0.3">
      <c r="B367" s="4"/>
      <c r="C367" s="4"/>
      <c r="D367" s="4"/>
      <c r="F367" s="4"/>
      <c r="I367" s="4"/>
      <c r="J367" s="4"/>
      <c r="K367" s="4"/>
      <c r="L367" s="4"/>
      <c r="M367" s="4"/>
      <c r="N367" s="4"/>
      <c r="P367" s="4"/>
      <c r="Q367" s="4"/>
      <c r="R367" s="4"/>
      <c r="T367" s="4"/>
      <c r="W367" s="4"/>
      <c r="X367" s="4"/>
      <c r="Y367" s="4"/>
      <c r="AA367" s="4"/>
      <c r="AD367" s="4"/>
      <c r="AE367" s="4"/>
      <c r="AF367" s="4"/>
    </row>
    <row r="368" spans="2:32" x14ac:dyDescent="0.3">
      <c r="B368" s="4"/>
      <c r="C368" s="4"/>
      <c r="D368" s="4"/>
      <c r="F368" s="4"/>
      <c r="I368" s="4"/>
      <c r="J368" s="4"/>
      <c r="K368" s="4"/>
      <c r="L368" s="4"/>
      <c r="M368" s="4"/>
      <c r="N368" s="4"/>
      <c r="P368" s="4"/>
      <c r="Q368" s="4"/>
      <c r="R368" s="4"/>
      <c r="T368" s="4"/>
      <c r="W368" s="4"/>
      <c r="X368" s="4"/>
      <c r="Y368" s="4"/>
      <c r="AA368" s="4"/>
      <c r="AD368" s="4"/>
      <c r="AE368" s="4"/>
      <c r="AF368" s="4"/>
    </row>
    <row r="369" spans="2:32" x14ac:dyDescent="0.3">
      <c r="B369" s="4"/>
      <c r="C369" s="4"/>
      <c r="D369" s="4"/>
      <c r="F369" s="4"/>
      <c r="I369" s="4"/>
      <c r="J369" s="4"/>
      <c r="K369" s="4"/>
      <c r="L369" s="4"/>
      <c r="M369" s="4"/>
      <c r="N369" s="4"/>
      <c r="P369" s="4"/>
      <c r="Q369" s="4"/>
      <c r="R369" s="4"/>
      <c r="T369" s="4"/>
      <c r="W369" s="4"/>
      <c r="X369" s="4"/>
      <c r="Y369" s="4"/>
      <c r="AA369" s="4"/>
      <c r="AD369" s="4"/>
      <c r="AE369" s="4"/>
      <c r="AF369" s="4"/>
    </row>
    <row r="370" spans="2:32" x14ac:dyDescent="0.3">
      <c r="B370" s="4"/>
      <c r="C370" s="4"/>
      <c r="D370" s="4"/>
      <c r="F370" s="4"/>
      <c r="I370" s="4"/>
      <c r="J370" s="4"/>
      <c r="K370" s="4"/>
      <c r="L370" s="4"/>
      <c r="M370" s="4"/>
      <c r="N370" s="4"/>
      <c r="P370" s="4"/>
      <c r="Q370" s="4"/>
      <c r="R370" s="4"/>
      <c r="T370" s="4"/>
      <c r="W370" s="4"/>
      <c r="X370" s="4"/>
      <c r="Y370" s="4"/>
      <c r="AA370" s="4"/>
      <c r="AD370" s="4"/>
      <c r="AE370" s="4"/>
      <c r="AF370" s="4"/>
    </row>
    <row r="371" spans="2:32" x14ac:dyDescent="0.3">
      <c r="B371" s="4"/>
      <c r="C371" s="4"/>
      <c r="D371" s="4"/>
      <c r="F371" s="4"/>
      <c r="I371" s="4"/>
      <c r="J371" s="4"/>
      <c r="K371" s="4"/>
      <c r="L371" s="4"/>
      <c r="M371" s="4"/>
      <c r="N371" s="4"/>
      <c r="P371" s="4"/>
      <c r="Q371" s="4"/>
      <c r="R371" s="4"/>
      <c r="T371" s="4"/>
      <c r="W371" s="4"/>
      <c r="X371" s="4"/>
      <c r="Y371" s="4"/>
      <c r="AA371" s="4"/>
      <c r="AD371" s="4"/>
      <c r="AE371" s="4"/>
      <c r="AF371" s="4"/>
    </row>
    <row r="372" spans="2:32" x14ac:dyDescent="0.3">
      <c r="B372" s="4"/>
      <c r="C372" s="4"/>
      <c r="D372" s="4"/>
      <c r="F372" s="4"/>
      <c r="I372" s="4"/>
      <c r="J372" s="4"/>
      <c r="K372" s="4"/>
      <c r="L372" s="4"/>
      <c r="M372" s="4"/>
      <c r="N372" s="4"/>
      <c r="P372" s="4"/>
      <c r="Q372" s="4"/>
      <c r="R372" s="4"/>
      <c r="T372" s="4"/>
      <c r="W372" s="4"/>
      <c r="X372" s="4"/>
      <c r="Y372" s="4"/>
      <c r="AA372" s="4"/>
      <c r="AD372" s="4"/>
      <c r="AE372" s="4"/>
      <c r="AF372" s="4"/>
    </row>
    <row r="373" spans="2:32" x14ac:dyDescent="0.3">
      <c r="B373" s="4"/>
      <c r="C373" s="4"/>
      <c r="D373" s="4"/>
      <c r="F373" s="4"/>
      <c r="I373" s="4"/>
      <c r="J373" s="4"/>
      <c r="K373" s="4"/>
      <c r="L373" s="4"/>
      <c r="M373" s="4"/>
      <c r="N373" s="4"/>
      <c r="P373" s="4"/>
      <c r="Q373" s="4"/>
      <c r="R373" s="4"/>
      <c r="T373" s="4"/>
      <c r="W373" s="4"/>
      <c r="X373" s="4"/>
      <c r="Y373" s="4"/>
      <c r="AA373" s="4"/>
      <c r="AD373" s="4"/>
      <c r="AE373" s="4"/>
      <c r="AF373" s="4"/>
    </row>
    <row r="374" spans="2:32" x14ac:dyDescent="0.3">
      <c r="B374" s="4"/>
      <c r="C374" s="4"/>
      <c r="D374" s="4"/>
      <c r="F374" s="4"/>
      <c r="I374" s="4"/>
      <c r="J374" s="4"/>
      <c r="K374" s="4"/>
      <c r="L374" s="4"/>
      <c r="M374" s="4"/>
      <c r="N374" s="4"/>
      <c r="P374" s="4"/>
      <c r="Q374" s="4"/>
      <c r="R374" s="4"/>
      <c r="T374" s="4"/>
      <c r="W374" s="4"/>
      <c r="X374" s="4"/>
      <c r="Y374" s="4"/>
      <c r="AA374" s="4"/>
      <c r="AD374" s="4"/>
      <c r="AE374" s="4"/>
      <c r="AF374" s="4"/>
    </row>
    <row r="375" spans="2:32" x14ac:dyDescent="0.3">
      <c r="B375" s="4"/>
      <c r="C375" s="4"/>
      <c r="D375" s="4"/>
      <c r="F375" s="4"/>
      <c r="I375" s="4"/>
      <c r="J375" s="4"/>
      <c r="K375" s="4"/>
      <c r="L375" s="4"/>
      <c r="M375" s="4"/>
      <c r="N375" s="4"/>
      <c r="P375" s="4"/>
      <c r="Q375" s="4"/>
      <c r="R375" s="4"/>
      <c r="T375" s="4"/>
      <c r="W375" s="4"/>
      <c r="X375" s="4"/>
      <c r="Y375" s="4"/>
      <c r="AA375" s="4"/>
      <c r="AD375" s="4"/>
      <c r="AE375" s="4"/>
      <c r="AF375" s="4"/>
    </row>
    <row r="376" spans="2:32" x14ac:dyDescent="0.3">
      <c r="B376" s="4"/>
      <c r="C376" s="4"/>
      <c r="D376" s="4"/>
      <c r="F376" s="4"/>
      <c r="I376" s="4"/>
      <c r="J376" s="4"/>
      <c r="K376" s="4"/>
      <c r="L376" s="4"/>
      <c r="M376" s="4"/>
      <c r="N376" s="4"/>
      <c r="P376" s="4"/>
      <c r="Q376" s="4"/>
      <c r="R376" s="4"/>
      <c r="T376" s="4"/>
      <c r="W376" s="4"/>
      <c r="X376" s="4"/>
      <c r="Y376" s="4"/>
      <c r="AA376" s="4"/>
      <c r="AD376" s="4"/>
      <c r="AE376" s="4"/>
      <c r="AF376" s="4"/>
    </row>
    <row r="377" spans="2:32" x14ac:dyDescent="0.3">
      <c r="B377" s="4"/>
      <c r="C377" s="4"/>
      <c r="D377" s="4"/>
      <c r="F377" s="4"/>
      <c r="I377" s="4"/>
      <c r="J377" s="4"/>
      <c r="K377" s="4"/>
      <c r="L377" s="4"/>
      <c r="M377" s="4"/>
      <c r="N377" s="4"/>
      <c r="P377" s="4"/>
      <c r="Q377" s="4"/>
      <c r="R377" s="4"/>
      <c r="T377" s="4"/>
      <c r="W377" s="4"/>
      <c r="X377" s="4"/>
      <c r="Y377" s="4"/>
      <c r="AA377" s="4"/>
      <c r="AD377" s="4"/>
      <c r="AE377" s="4"/>
      <c r="AF377" s="4"/>
    </row>
    <row r="378" spans="2:32" x14ac:dyDescent="0.3">
      <c r="B378" s="4"/>
      <c r="C378" s="4"/>
      <c r="D378" s="4"/>
      <c r="F378" s="4"/>
      <c r="I378" s="4"/>
      <c r="J378" s="4"/>
      <c r="K378" s="4"/>
      <c r="L378" s="4"/>
      <c r="M378" s="4"/>
      <c r="N378" s="4"/>
      <c r="P378" s="4"/>
      <c r="Q378" s="4"/>
      <c r="R378" s="4"/>
      <c r="T378" s="4"/>
      <c r="W378" s="4"/>
      <c r="X378" s="4"/>
      <c r="Y378" s="4"/>
      <c r="AA378" s="4"/>
      <c r="AD378" s="4"/>
      <c r="AE378" s="4"/>
      <c r="AF378" s="4"/>
    </row>
    <row r="379" spans="2:32" x14ac:dyDescent="0.3">
      <c r="B379" s="4"/>
      <c r="C379" s="4"/>
      <c r="D379" s="4"/>
      <c r="F379" s="4"/>
      <c r="I379" s="4"/>
      <c r="J379" s="4"/>
      <c r="K379" s="4"/>
      <c r="L379" s="4"/>
      <c r="M379" s="4"/>
      <c r="N379" s="4"/>
      <c r="P379" s="4"/>
      <c r="Q379" s="4"/>
      <c r="R379" s="4"/>
      <c r="T379" s="4"/>
      <c r="W379" s="4"/>
      <c r="X379" s="4"/>
      <c r="Y379" s="4"/>
      <c r="AA379" s="4"/>
      <c r="AD379" s="4"/>
      <c r="AE379" s="4"/>
      <c r="AF379" s="4"/>
    </row>
    <row r="380" spans="2:32" x14ac:dyDescent="0.3">
      <c r="B380" s="4"/>
      <c r="C380" s="4"/>
      <c r="D380" s="4"/>
      <c r="F380" s="4"/>
      <c r="I380" s="4"/>
      <c r="J380" s="4"/>
      <c r="K380" s="4"/>
      <c r="L380" s="4"/>
      <c r="M380" s="4"/>
      <c r="N380" s="4"/>
      <c r="P380" s="4"/>
      <c r="Q380" s="4"/>
      <c r="R380" s="4"/>
      <c r="T380" s="4"/>
      <c r="W380" s="4"/>
      <c r="X380" s="4"/>
      <c r="Y380" s="4"/>
      <c r="AA380" s="4"/>
      <c r="AD380" s="4"/>
      <c r="AE380" s="4"/>
      <c r="AF380" s="4"/>
    </row>
    <row r="381" spans="2:32" x14ac:dyDescent="0.3">
      <c r="B381" s="4"/>
      <c r="C381" s="4"/>
      <c r="D381" s="4"/>
      <c r="F381" s="4"/>
      <c r="I381" s="4"/>
      <c r="J381" s="4"/>
      <c r="K381" s="4"/>
      <c r="L381" s="4"/>
      <c r="M381" s="4"/>
      <c r="N381" s="4"/>
      <c r="P381" s="4"/>
      <c r="Q381" s="4"/>
      <c r="R381" s="4"/>
      <c r="T381" s="4"/>
      <c r="W381" s="4"/>
      <c r="X381" s="4"/>
      <c r="Y381" s="4"/>
      <c r="AA381" s="4"/>
      <c r="AD381" s="4"/>
      <c r="AE381" s="4"/>
      <c r="AF381" s="4"/>
    </row>
    <row r="382" spans="2:32" x14ac:dyDescent="0.3">
      <c r="B382" s="4"/>
      <c r="C382" s="4"/>
      <c r="D382" s="4"/>
      <c r="F382" s="4"/>
      <c r="I382" s="4"/>
      <c r="J382" s="4"/>
      <c r="K382" s="4"/>
      <c r="L382" s="4"/>
      <c r="M382" s="4"/>
      <c r="N382" s="4"/>
      <c r="P382" s="4"/>
      <c r="Q382" s="4"/>
      <c r="R382" s="4"/>
      <c r="T382" s="4"/>
      <c r="W382" s="4"/>
      <c r="X382" s="4"/>
      <c r="Y382" s="4"/>
      <c r="AA382" s="4"/>
      <c r="AD382" s="4"/>
      <c r="AE382" s="4"/>
      <c r="AF382" s="4"/>
    </row>
    <row r="383" spans="2:32" x14ac:dyDescent="0.3">
      <c r="B383" s="4"/>
      <c r="C383" s="4"/>
      <c r="D383" s="4"/>
      <c r="F383" s="4"/>
      <c r="I383" s="4"/>
      <c r="J383" s="4"/>
      <c r="K383" s="4"/>
      <c r="L383" s="4"/>
      <c r="M383" s="4"/>
      <c r="N383" s="4"/>
      <c r="P383" s="4"/>
      <c r="Q383" s="4"/>
      <c r="R383" s="4"/>
      <c r="T383" s="4"/>
      <c r="W383" s="4"/>
      <c r="X383" s="4"/>
      <c r="Y383" s="4"/>
      <c r="AA383" s="4"/>
      <c r="AD383" s="4"/>
      <c r="AE383" s="4"/>
      <c r="AF383" s="4"/>
    </row>
    <row r="384" spans="2:32" x14ac:dyDescent="0.3">
      <c r="B384" s="4"/>
      <c r="C384" s="4"/>
      <c r="D384" s="4"/>
      <c r="F384" s="4"/>
      <c r="I384" s="4"/>
      <c r="J384" s="4"/>
      <c r="K384" s="4"/>
      <c r="L384" s="4"/>
      <c r="M384" s="4"/>
      <c r="N384" s="4"/>
      <c r="P384" s="4"/>
      <c r="Q384" s="4"/>
      <c r="R384" s="4"/>
      <c r="T384" s="4"/>
      <c r="W384" s="4"/>
      <c r="X384" s="4"/>
      <c r="Y384" s="4"/>
      <c r="AA384" s="4"/>
      <c r="AD384" s="4"/>
      <c r="AE384" s="4"/>
      <c r="AF384" s="4"/>
    </row>
    <row r="385" spans="2:32" x14ac:dyDescent="0.3">
      <c r="B385" s="4"/>
      <c r="C385" s="4"/>
      <c r="D385" s="4"/>
      <c r="F385" s="4"/>
      <c r="I385" s="4"/>
      <c r="J385" s="4"/>
      <c r="K385" s="4"/>
      <c r="L385" s="4"/>
      <c r="M385" s="4"/>
      <c r="N385" s="4"/>
      <c r="P385" s="4"/>
      <c r="Q385" s="4"/>
      <c r="R385" s="4"/>
      <c r="T385" s="4"/>
      <c r="W385" s="4"/>
      <c r="X385" s="4"/>
      <c r="Y385" s="4"/>
      <c r="AA385" s="4"/>
      <c r="AD385" s="4"/>
      <c r="AE385" s="4"/>
      <c r="AF385" s="4"/>
    </row>
    <row r="386" spans="2:32" x14ac:dyDescent="0.3">
      <c r="B386" s="4"/>
      <c r="C386" s="4"/>
      <c r="D386" s="4"/>
      <c r="F386" s="4"/>
      <c r="I386" s="4"/>
      <c r="J386" s="4"/>
      <c r="K386" s="4"/>
      <c r="L386" s="4"/>
      <c r="M386" s="4"/>
      <c r="N386" s="4"/>
      <c r="P386" s="4"/>
      <c r="Q386" s="4"/>
      <c r="R386" s="4"/>
      <c r="T386" s="4"/>
      <c r="W386" s="4"/>
      <c r="X386" s="4"/>
      <c r="Y386" s="4"/>
      <c r="AA386" s="4"/>
      <c r="AD386" s="4"/>
      <c r="AE386" s="4"/>
      <c r="AF386" s="4"/>
    </row>
    <row r="387" spans="2:32" x14ac:dyDescent="0.3">
      <c r="B387" s="4"/>
      <c r="C387" s="4"/>
      <c r="D387" s="4"/>
      <c r="F387" s="4"/>
      <c r="I387" s="4"/>
      <c r="J387" s="4"/>
      <c r="K387" s="4"/>
      <c r="L387" s="4"/>
      <c r="M387" s="4"/>
      <c r="N387" s="4"/>
      <c r="P387" s="4"/>
      <c r="Q387" s="4"/>
      <c r="R387" s="4"/>
      <c r="T387" s="4"/>
      <c r="W387" s="4"/>
      <c r="X387" s="4"/>
      <c r="Y387" s="4"/>
      <c r="AA387" s="4"/>
      <c r="AD387" s="4"/>
      <c r="AE387" s="4"/>
      <c r="AF387" s="4"/>
    </row>
    <row r="388" spans="2:32" x14ac:dyDescent="0.3">
      <c r="B388" s="4"/>
      <c r="C388" s="4"/>
      <c r="D388" s="4"/>
      <c r="F388" s="4"/>
      <c r="I388" s="4"/>
      <c r="J388" s="4"/>
      <c r="K388" s="4"/>
      <c r="L388" s="4"/>
      <c r="M388" s="4"/>
      <c r="N388" s="4"/>
      <c r="P388" s="4"/>
      <c r="Q388" s="4"/>
      <c r="R388" s="4"/>
      <c r="T388" s="4"/>
      <c r="W388" s="4"/>
      <c r="X388" s="4"/>
      <c r="Y388" s="4"/>
      <c r="AA388" s="4"/>
      <c r="AD388" s="4"/>
      <c r="AE388" s="4"/>
      <c r="AF388" s="4"/>
    </row>
    <row r="389" spans="2:32" x14ac:dyDescent="0.3">
      <c r="B389" s="4"/>
      <c r="C389" s="4"/>
      <c r="D389" s="4"/>
      <c r="F389" s="4"/>
      <c r="I389" s="4"/>
      <c r="J389" s="4"/>
      <c r="K389" s="4"/>
      <c r="L389" s="4"/>
      <c r="M389" s="4"/>
      <c r="N389" s="4"/>
      <c r="P389" s="4"/>
      <c r="Q389" s="4"/>
      <c r="R389" s="4"/>
      <c r="T389" s="4"/>
      <c r="W389" s="4"/>
      <c r="X389" s="4"/>
      <c r="Y389" s="4"/>
      <c r="AA389" s="4"/>
      <c r="AD389" s="4"/>
      <c r="AE389" s="4"/>
      <c r="AF389" s="4"/>
    </row>
    <row r="390" spans="2:32" x14ac:dyDescent="0.3">
      <c r="B390" s="4"/>
      <c r="C390" s="4"/>
      <c r="D390" s="4"/>
      <c r="F390" s="4"/>
      <c r="I390" s="4"/>
      <c r="J390" s="4"/>
      <c r="K390" s="4"/>
      <c r="L390" s="4"/>
      <c r="M390" s="4"/>
      <c r="N390" s="4"/>
      <c r="P390" s="4"/>
      <c r="Q390" s="4"/>
      <c r="R390" s="4"/>
      <c r="T390" s="4"/>
      <c r="W390" s="4"/>
      <c r="X390" s="4"/>
      <c r="Y390" s="4"/>
      <c r="AA390" s="4"/>
      <c r="AD390" s="4"/>
      <c r="AE390" s="4"/>
      <c r="AF390" s="4"/>
    </row>
    <row r="391" spans="2:32" x14ac:dyDescent="0.3">
      <c r="B391" s="4"/>
      <c r="C391" s="4"/>
      <c r="D391" s="4"/>
      <c r="F391" s="4"/>
      <c r="I391" s="4"/>
      <c r="J391" s="4"/>
      <c r="K391" s="4"/>
      <c r="L391" s="4"/>
      <c r="M391" s="4"/>
      <c r="N391" s="4"/>
      <c r="P391" s="4"/>
      <c r="Q391" s="4"/>
      <c r="R391" s="4"/>
      <c r="T391" s="4"/>
      <c r="W391" s="4"/>
      <c r="X391" s="4"/>
      <c r="Y391" s="4"/>
      <c r="AA391" s="4"/>
      <c r="AD391" s="4"/>
      <c r="AE391" s="4"/>
      <c r="AF391" s="4"/>
    </row>
    <row r="392" spans="2:32" x14ac:dyDescent="0.3">
      <c r="B392" s="4"/>
      <c r="C392" s="4"/>
      <c r="D392" s="4"/>
      <c r="F392" s="4"/>
      <c r="I392" s="4"/>
      <c r="J392" s="4"/>
      <c r="K392" s="4"/>
      <c r="L392" s="4"/>
      <c r="M392" s="4"/>
      <c r="N392" s="4"/>
      <c r="P392" s="4"/>
      <c r="Q392" s="4"/>
      <c r="R392" s="4"/>
      <c r="T392" s="4"/>
      <c r="W392" s="4"/>
      <c r="X392" s="4"/>
      <c r="Y392" s="4"/>
      <c r="AA392" s="4"/>
      <c r="AD392" s="4"/>
      <c r="AE392" s="4"/>
      <c r="AF392" s="4"/>
    </row>
    <row r="393" spans="2:32" x14ac:dyDescent="0.3">
      <c r="B393" s="4"/>
      <c r="C393" s="4"/>
      <c r="D393" s="4"/>
      <c r="F393" s="4"/>
      <c r="I393" s="4"/>
      <c r="J393" s="4"/>
      <c r="K393" s="4"/>
      <c r="L393" s="4"/>
      <c r="M393" s="4"/>
      <c r="N393" s="4"/>
      <c r="P393" s="4"/>
      <c r="Q393" s="4"/>
      <c r="R393" s="4"/>
      <c r="T393" s="4"/>
      <c r="W393" s="4"/>
      <c r="X393" s="4"/>
      <c r="Y393" s="4"/>
      <c r="AA393" s="4"/>
      <c r="AD393" s="4"/>
      <c r="AE393" s="4"/>
      <c r="AF393" s="4"/>
    </row>
    <row r="394" spans="2:32" x14ac:dyDescent="0.3">
      <c r="B394" s="4"/>
      <c r="C394" s="4"/>
      <c r="D394" s="4"/>
      <c r="F394" s="4"/>
      <c r="I394" s="4"/>
      <c r="J394" s="4"/>
      <c r="K394" s="4"/>
      <c r="L394" s="4"/>
      <c r="M394" s="4"/>
      <c r="N394" s="4"/>
      <c r="P394" s="4"/>
      <c r="Q394" s="4"/>
      <c r="R394" s="4"/>
      <c r="T394" s="4"/>
      <c r="W394" s="4"/>
      <c r="X394" s="4"/>
      <c r="Y394" s="4"/>
      <c r="AA394" s="4"/>
      <c r="AD394" s="4"/>
      <c r="AE394" s="4"/>
      <c r="AF394" s="4"/>
    </row>
    <row r="395" spans="2:32" x14ac:dyDescent="0.3">
      <c r="B395" s="4"/>
      <c r="C395" s="4"/>
      <c r="D395" s="4"/>
      <c r="F395" s="4"/>
      <c r="I395" s="4"/>
      <c r="J395" s="4"/>
      <c r="K395" s="4"/>
      <c r="L395" s="4"/>
      <c r="M395" s="4"/>
      <c r="N395" s="4"/>
      <c r="P395" s="4"/>
      <c r="Q395" s="4"/>
      <c r="R395" s="4"/>
      <c r="T395" s="4"/>
      <c r="W395" s="4"/>
      <c r="X395" s="4"/>
      <c r="Y395" s="4"/>
      <c r="AA395" s="4"/>
      <c r="AD395" s="4"/>
      <c r="AE395" s="4"/>
      <c r="AF395" s="4"/>
    </row>
    <row r="396" spans="2:32" x14ac:dyDescent="0.3">
      <c r="B396" s="4"/>
      <c r="C396" s="4"/>
      <c r="D396" s="4"/>
      <c r="F396" s="4"/>
      <c r="I396" s="4"/>
      <c r="J396" s="4"/>
      <c r="K396" s="4"/>
      <c r="L396" s="4"/>
      <c r="M396" s="4"/>
      <c r="N396" s="4"/>
      <c r="P396" s="4"/>
      <c r="Q396" s="4"/>
      <c r="R396" s="4"/>
      <c r="T396" s="4"/>
      <c r="W396" s="4"/>
      <c r="X396" s="4"/>
      <c r="Y396" s="4"/>
      <c r="AA396" s="4"/>
      <c r="AD396" s="4"/>
      <c r="AE396" s="4"/>
      <c r="AF396" s="4"/>
    </row>
    <row r="397" spans="2:32" x14ac:dyDescent="0.3">
      <c r="B397" s="4"/>
      <c r="C397" s="4"/>
      <c r="D397" s="4"/>
      <c r="F397" s="4"/>
      <c r="I397" s="4"/>
      <c r="J397" s="4"/>
      <c r="K397" s="4"/>
      <c r="L397" s="4"/>
      <c r="M397" s="4"/>
      <c r="N397" s="4"/>
      <c r="P397" s="4"/>
      <c r="Q397" s="4"/>
      <c r="R397" s="4"/>
      <c r="T397" s="4"/>
      <c r="W397" s="4"/>
      <c r="X397" s="4"/>
      <c r="Y397" s="4"/>
      <c r="AA397" s="4"/>
      <c r="AD397" s="4"/>
      <c r="AE397" s="4"/>
      <c r="AF397" s="4"/>
    </row>
    <row r="398" spans="2:32" x14ac:dyDescent="0.3">
      <c r="B398" s="4"/>
      <c r="C398" s="4"/>
      <c r="D398" s="4"/>
      <c r="F398" s="4"/>
      <c r="I398" s="4"/>
      <c r="J398" s="4"/>
      <c r="K398" s="4"/>
      <c r="L398" s="4"/>
      <c r="M398" s="4"/>
      <c r="N398" s="4"/>
      <c r="P398" s="4"/>
      <c r="Q398" s="4"/>
      <c r="R398" s="4"/>
      <c r="T398" s="4"/>
      <c r="W398" s="4"/>
      <c r="X398" s="4"/>
      <c r="Y398" s="4"/>
      <c r="AA398" s="4"/>
      <c r="AD398" s="4"/>
      <c r="AE398" s="4"/>
      <c r="AF398" s="4"/>
    </row>
    <row r="399" spans="2:32" x14ac:dyDescent="0.3">
      <c r="B399" s="4"/>
      <c r="C399" s="4"/>
      <c r="D399" s="4"/>
      <c r="F399" s="4"/>
      <c r="I399" s="4"/>
      <c r="J399" s="4"/>
      <c r="K399" s="4"/>
      <c r="L399" s="4"/>
      <c r="M399" s="4"/>
      <c r="N399" s="4"/>
      <c r="P399" s="4"/>
      <c r="Q399" s="4"/>
      <c r="R399" s="4"/>
      <c r="T399" s="4"/>
      <c r="W399" s="4"/>
      <c r="X399" s="4"/>
      <c r="Y399" s="4"/>
      <c r="AA399" s="4"/>
      <c r="AD399" s="4"/>
      <c r="AE399" s="4"/>
      <c r="AF399" s="4"/>
    </row>
    <row r="400" spans="2:32" x14ac:dyDescent="0.3">
      <c r="B400" s="4"/>
      <c r="C400" s="4"/>
      <c r="D400" s="4"/>
      <c r="F400" s="4"/>
      <c r="I400" s="4"/>
      <c r="J400" s="4"/>
      <c r="K400" s="4"/>
      <c r="L400" s="4"/>
      <c r="M400" s="4"/>
      <c r="N400" s="4"/>
      <c r="P400" s="4"/>
      <c r="Q400" s="4"/>
      <c r="R400" s="4"/>
      <c r="T400" s="4"/>
      <c r="W400" s="4"/>
      <c r="X400" s="4"/>
      <c r="Y400" s="4"/>
      <c r="AA400" s="4"/>
      <c r="AD400" s="4"/>
      <c r="AE400" s="4"/>
      <c r="AF400" s="4"/>
    </row>
    <row r="401" spans="2:32" x14ac:dyDescent="0.3">
      <c r="B401" s="4"/>
      <c r="C401" s="4"/>
      <c r="D401" s="4"/>
      <c r="F401" s="4"/>
      <c r="I401" s="4"/>
      <c r="J401" s="4"/>
      <c r="K401" s="4"/>
      <c r="L401" s="4"/>
      <c r="M401" s="4"/>
      <c r="N401" s="4"/>
      <c r="P401" s="4"/>
      <c r="Q401" s="4"/>
      <c r="R401" s="4"/>
      <c r="T401" s="4"/>
      <c r="W401" s="4"/>
      <c r="X401" s="4"/>
      <c r="Y401" s="4"/>
      <c r="AA401" s="4"/>
      <c r="AD401" s="4"/>
      <c r="AE401" s="4"/>
      <c r="AF401" s="4"/>
    </row>
    <row r="402" spans="2:32" x14ac:dyDescent="0.3">
      <c r="B402" s="4"/>
      <c r="C402" s="4"/>
      <c r="D402" s="4"/>
      <c r="F402" s="4"/>
      <c r="I402" s="4"/>
      <c r="J402" s="4"/>
      <c r="K402" s="4"/>
      <c r="L402" s="4"/>
      <c r="M402" s="4"/>
      <c r="N402" s="4"/>
      <c r="P402" s="4"/>
      <c r="Q402" s="4"/>
      <c r="R402" s="4"/>
      <c r="T402" s="4"/>
      <c r="W402" s="4"/>
      <c r="X402" s="4"/>
      <c r="Y402" s="4"/>
      <c r="AA402" s="4"/>
      <c r="AD402" s="4"/>
      <c r="AE402" s="4"/>
      <c r="AF402" s="4"/>
    </row>
    <row r="403" spans="2:32" x14ac:dyDescent="0.3">
      <c r="B403" s="4"/>
      <c r="C403" s="4"/>
      <c r="D403" s="4"/>
      <c r="F403" s="4"/>
      <c r="I403" s="4"/>
      <c r="J403" s="4"/>
      <c r="K403" s="4"/>
      <c r="L403" s="4"/>
      <c r="M403" s="4"/>
      <c r="N403" s="4"/>
      <c r="P403" s="4"/>
      <c r="Q403" s="4"/>
      <c r="R403" s="4"/>
      <c r="T403" s="4"/>
      <c r="W403" s="4"/>
      <c r="X403" s="4"/>
      <c r="Y403" s="4"/>
      <c r="AA403" s="4"/>
      <c r="AD403" s="4"/>
      <c r="AE403" s="4"/>
      <c r="AF403" s="4"/>
    </row>
    <row r="404" spans="2:32" x14ac:dyDescent="0.3">
      <c r="B404" s="4"/>
      <c r="C404" s="4"/>
      <c r="D404" s="4"/>
      <c r="F404" s="4"/>
      <c r="I404" s="4"/>
      <c r="J404" s="4"/>
      <c r="K404" s="4"/>
      <c r="L404" s="4"/>
      <c r="M404" s="4"/>
      <c r="N404" s="4"/>
      <c r="P404" s="4"/>
      <c r="Q404" s="4"/>
      <c r="R404" s="4"/>
      <c r="T404" s="4"/>
      <c r="W404" s="4"/>
      <c r="X404" s="4"/>
      <c r="Y404" s="4"/>
      <c r="AA404" s="4"/>
      <c r="AD404" s="4"/>
      <c r="AE404" s="4"/>
      <c r="AF404" s="4"/>
    </row>
    <row r="405" spans="2:32" x14ac:dyDescent="0.3">
      <c r="B405" s="4"/>
      <c r="C405" s="4"/>
      <c r="D405" s="4"/>
      <c r="F405" s="4"/>
      <c r="I405" s="4"/>
      <c r="J405" s="4"/>
      <c r="K405" s="4"/>
      <c r="L405" s="4"/>
      <c r="M405" s="4"/>
      <c r="N405" s="4"/>
      <c r="P405" s="4"/>
      <c r="Q405" s="4"/>
      <c r="R405" s="4"/>
      <c r="T405" s="4"/>
      <c r="W405" s="4"/>
      <c r="X405" s="4"/>
      <c r="Y405" s="4"/>
      <c r="AA405" s="4"/>
      <c r="AD405" s="4"/>
      <c r="AE405" s="4"/>
      <c r="AF405" s="4"/>
    </row>
    <row r="406" spans="2:32" x14ac:dyDescent="0.3">
      <c r="B406" s="4"/>
      <c r="C406" s="4"/>
      <c r="D406" s="4"/>
      <c r="F406" s="4"/>
      <c r="I406" s="4"/>
      <c r="J406" s="4"/>
      <c r="K406" s="4"/>
      <c r="L406" s="4"/>
      <c r="M406" s="4"/>
      <c r="N406" s="4"/>
      <c r="P406" s="4"/>
      <c r="Q406" s="4"/>
      <c r="R406" s="4"/>
      <c r="T406" s="4"/>
      <c r="W406" s="4"/>
      <c r="X406" s="4"/>
      <c r="Y406" s="4"/>
      <c r="AA406" s="4"/>
      <c r="AD406" s="4"/>
      <c r="AE406" s="4"/>
      <c r="AF406" s="4"/>
    </row>
    <row r="407" spans="2:32" x14ac:dyDescent="0.3">
      <c r="B407" s="4"/>
      <c r="C407" s="4"/>
      <c r="D407" s="4"/>
      <c r="F407" s="4"/>
      <c r="I407" s="4"/>
      <c r="J407" s="4"/>
      <c r="K407" s="4"/>
      <c r="L407" s="4"/>
      <c r="M407" s="4"/>
      <c r="N407" s="4"/>
      <c r="P407" s="4"/>
      <c r="Q407" s="4"/>
      <c r="R407" s="4"/>
      <c r="T407" s="4"/>
      <c r="W407" s="4"/>
      <c r="X407" s="4"/>
      <c r="Y407" s="4"/>
      <c r="AA407" s="4"/>
      <c r="AD407" s="4"/>
      <c r="AE407" s="4"/>
      <c r="AF407" s="4"/>
    </row>
    <row r="408" spans="2:32" x14ac:dyDescent="0.3">
      <c r="B408" s="4"/>
      <c r="C408" s="4"/>
      <c r="D408" s="4"/>
      <c r="F408" s="4"/>
      <c r="I408" s="4"/>
      <c r="J408" s="4"/>
      <c r="K408" s="4"/>
      <c r="L408" s="4"/>
      <c r="M408" s="4"/>
      <c r="N408" s="4"/>
      <c r="P408" s="4"/>
      <c r="Q408" s="4"/>
      <c r="R408" s="4"/>
      <c r="T408" s="4"/>
      <c r="W408" s="4"/>
      <c r="X408" s="4"/>
      <c r="Y408" s="4"/>
      <c r="AA408" s="4"/>
      <c r="AD408" s="4"/>
      <c r="AE408" s="4"/>
      <c r="AF408" s="4"/>
    </row>
    <row r="409" spans="2:32" x14ac:dyDescent="0.3">
      <c r="B409" s="4"/>
      <c r="C409" s="4"/>
      <c r="D409" s="4"/>
      <c r="F409" s="4"/>
      <c r="I409" s="4"/>
      <c r="J409" s="4"/>
      <c r="K409" s="4"/>
      <c r="L409" s="4"/>
      <c r="M409" s="4"/>
      <c r="N409" s="4"/>
      <c r="P409" s="4"/>
      <c r="Q409" s="4"/>
      <c r="R409" s="4"/>
      <c r="T409" s="4"/>
      <c r="W409" s="4"/>
      <c r="X409" s="4"/>
      <c r="Y409" s="4"/>
      <c r="AA409" s="4"/>
      <c r="AD409" s="4"/>
      <c r="AE409" s="4"/>
      <c r="AF409" s="4"/>
    </row>
    <row r="410" spans="2:32" x14ac:dyDescent="0.3">
      <c r="B410" s="4"/>
      <c r="C410" s="4"/>
      <c r="D410" s="4"/>
      <c r="F410" s="4"/>
      <c r="I410" s="4"/>
      <c r="J410" s="4"/>
      <c r="K410" s="4"/>
      <c r="L410" s="4"/>
      <c r="M410" s="4"/>
      <c r="N410" s="4"/>
      <c r="P410" s="4"/>
      <c r="Q410" s="4"/>
      <c r="R410" s="4"/>
      <c r="T410" s="4"/>
      <c r="W410" s="4"/>
      <c r="X410" s="4"/>
      <c r="Y410" s="4"/>
      <c r="AA410" s="4"/>
      <c r="AD410" s="4"/>
      <c r="AE410" s="4"/>
      <c r="AF410" s="4"/>
    </row>
    <row r="411" spans="2:32" x14ac:dyDescent="0.3">
      <c r="B411" s="4"/>
      <c r="C411" s="4"/>
      <c r="D411" s="4"/>
      <c r="F411" s="4"/>
      <c r="I411" s="4"/>
      <c r="J411" s="4"/>
      <c r="K411" s="4"/>
      <c r="L411" s="4"/>
      <c r="M411" s="4"/>
      <c r="N411" s="4"/>
      <c r="P411" s="4"/>
      <c r="Q411" s="4"/>
      <c r="R411" s="4"/>
      <c r="T411" s="4"/>
      <c r="W411" s="4"/>
      <c r="X411" s="4"/>
      <c r="Y411" s="4"/>
      <c r="AA411" s="4"/>
      <c r="AD411" s="4"/>
      <c r="AE411" s="4"/>
      <c r="AF411" s="4"/>
    </row>
    <row r="412" spans="2:32" x14ac:dyDescent="0.3">
      <c r="B412" s="4"/>
      <c r="C412" s="4"/>
      <c r="D412" s="4"/>
      <c r="F412" s="4"/>
      <c r="I412" s="4"/>
      <c r="J412" s="4"/>
      <c r="K412" s="4"/>
      <c r="L412" s="4"/>
      <c r="M412" s="4"/>
      <c r="N412" s="4"/>
      <c r="P412" s="4"/>
      <c r="Q412" s="4"/>
      <c r="R412" s="4"/>
      <c r="T412" s="4"/>
      <c r="W412" s="4"/>
      <c r="X412" s="4"/>
      <c r="Y412" s="4"/>
      <c r="AA412" s="4"/>
      <c r="AD412" s="4"/>
      <c r="AE412" s="4"/>
      <c r="AF412" s="4"/>
    </row>
    <row r="413" spans="2:32" x14ac:dyDescent="0.3">
      <c r="B413" s="4"/>
      <c r="C413" s="4"/>
      <c r="D413" s="4"/>
      <c r="F413" s="4"/>
      <c r="I413" s="4"/>
      <c r="J413" s="4"/>
      <c r="K413" s="4"/>
      <c r="L413" s="4"/>
      <c r="M413" s="4"/>
      <c r="N413" s="4"/>
      <c r="P413" s="4"/>
      <c r="Q413" s="4"/>
      <c r="R413" s="4"/>
      <c r="T413" s="4"/>
      <c r="W413" s="4"/>
      <c r="X413" s="4"/>
      <c r="Y413" s="4"/>
      <c r="AA413" s="4"/>
      <c r="AD413" s="4"/>
      <c r="AE413" s="4"/>
      <c r="AF413" s="4"/>
    </row>
    <row r="414" spans="2:32" x14ac:dyDescent="0.3">
      <c r="B414" s="4"/>
      <c r="C414" s="4"/>
      <c r="D414" s="4"/>
      <c r="F414" s="4"/>
      <c r="I414" s="4"/>
      <c r="J414" s="4"/>
      <c r="K414" s="4"/>
      <c r="L414" s="4"/>
      <c r="M414" s="4"/>
      <c r="N414" s="4"/>
      <c r="P414" s="4"/>
      <c r="Q414" s="4"/>
      <c r="R414" s="4"/>
      <c r="T414" s="4"/>
      <c r="W414" s="4"/>
      <c r="X414" s="4"/>
      <c r="Y414" s="4"/>
      <c r="AA414" s="4"/>
      <c r="AD414" s="4"/>
      <c r="AE414" s="4"/>
      <c r="AF414" s="4"/>
    </row>
    <row r="415" spans="2:32" x14ac:dyDescent="0.3">
      <c r="B415" s="4"/>
      <c r="C415" s="4"/>
      <c r="D415" s="4"/>
      <c r="F415" s="4"/>
      <c r="I415" s="4"/>
      <c r="J415" s="4"/>
      <c r="K415" s="4"/>
      <c r="L415" s="4"/>
      <c r="M415" s="4"/>
      <c r="N415" s="4"/>
      <c r="P415" s="4"/>
      <c r="Q415" s="4"/>
      <c r="R415" s="4"/>
      <c r="T415" s="4"/>
      <c r="W415" s="4"/>
      <c r="X415" s="4"/>
      <c r="Y415" s="4"/>
      <c r="AA415" s="4"/>
      <c r="AD415" s="4"/>
      <c r="AE415" s="4"/>
      <c r="AF415" s="4"/>
    </row>
    <row r="416" spans="2:32" x14ac:dyDescent="0.3">
      <c r="B416" s="4"/>
      <c r="C416" s="4"/>
      <c r="D416" s="4"/>
      <c r="F416" s="4"/>
      <c r="I416" s="4"/>
      <c r="J416" s="4"/>
      <c r="K416" s="4"/>
      <c r="L416" s="4"/>
      <c r="M416" s="4"/>
      <c r="N416" s="4"/>
      <c r="P416" s="4"/>
      <c r="Q416" s="4"/>
      <c r="R416" s="4"/>
      <c r="T416" s="4"/>
      <c r="W416" s="4"/>
      <c r="X416" s="4"/>
      <c r="Y416" s="4"/>
      <c r="AA416" s="4"/>
      <c r="AD416" s="4"/>
      <c r="AE416" s="4"/>
      <c r="AF416" s="4"/>
    </row>
    <row r="417" spans="2:32" x14ac:dyDescent="0.3">
      <c r="B417" s="4"/>
      <c r="C417" s="4"/>
      <c r="D417" s="4"/>
      <c r="F417" s="4"/>
      <c r="I417" s="4"/>
      <c r="J417" s="4"/>
      <c r="K417" s="4"/>
      <c r="L417" s="4"/>
      <c r="M417" s="4"/>
      <c r="N417" s="4"/>
      <c r="P417" s="4"/>
      <c r="Q417" s="4"/>
      <c r="R417" s="4"/>
      <c r="T417" s="4"/>
      <c r="W417" s="4"/>
      <c r="X417" s="4"/>
      <c r="Y417" s="4"/>
      <c r="AA417" s="4"/>
      <c r="AD417" s="4"/>
      <c r="AE417" s="4"/>
      <c r="AF417" s="4"/>
    </row>
    <row r="418" spans="2:32" x14ac:dyDescent="0.3">
      <c r="B418" s="4"/>
      <c r="C418" s="4"/>
      <c r="D418" s="4"/>
      <c r="F418" s="4"/>
      <c r="I418" s="4"/>
      <c r="J418" s="4"/>
      <c r="K418" s="4"/>
      <c r="L418" s="4"/>
      <c r="M418" s="4"/>
      <c r="N418" s="4"/>
      <c r="P418" s="4"/>
      <c r="Q418" s="4"/>
      <c r="R418" s="4"/>
      <c r="T418" s="4"/>
      <c r="W418" s="4"/>
      <c r="X418" s="4"/>
      <c r="Y418" s="4"/>
      <c r="AA418" s="4"/>
      <c r="AD418" s="4"/>
      <c r="AE418" s="4"/>
      <c r="AF418" s="4"/>
    </row>
    <row r="419" spans="2:32" x14ac:dyDescent="0.3">
      <c r="B419" s="4"/>
      <c r="C419" s="4"/>
      <c r="D419" s="4"/>
      <c r="F419" s="4"/>
      <c r="I419" s="4"/>
      <c r="J419" s="4"/>
      <c r="K419" s="4"/>
      <c r="L419" s="4"/>
      <c r="M419" s="4"/>
      <c r="N419" s="4"/>
      <c r="P419" s="4"/>
      <c r="Q419" s="4"/>
      <c r="R419" s="4"/>
      <c r="T419" s="4"/>
      <c r="W419" s="4"/>
      <c r="X419" s="4"/>
      <c r="Y419" s="4"/>
      <c r="AA419" s="4"/>
      <c r="AD419" s="4"/>
      <c r="AE419" s="4"/>
      <c r="AF419" s="4"/>
    </row>
    <row r="420" spans="2:32" x14ac:dyDescent="0.3">
      <c r="B420" s="4"/>
      <c r="C420" s="4"/>
      <c r="D420" s="4"/>
      <c r="F420" s="4"/>
      <c r="I420" s="4"/>
      <c r="J420" s="4"/>
      <c r="K420" s="4"/>
      <c r="L420" s="4"/>
      <c r="M420" s="4"/>
      <c r="N420" s="4"/>
      <c r="P420" s="4"/>
      <c r="Q420" s="4"/>
      <c r="R420" s="4"/>
      <c r="T420" s="4"/>
      <c r="W420" s="4"/>
      <c r="X420" s="4"/>
      <c r="Y420" s="4"/>
      <c r="AA420" s="4"/>
      <c r="AD420" s="4"/>
      <c r="AE420" s="4"/>
      <c r="AF420" s="4"/>
    </row>
    <row r="421" spans="2:32" x14ac:dyDescent="0.3">
      <c r="B421" s="4"/>
      <c r="C421" s="4"/>
      <c r="D421" s="4"/>
      <c r="F421" s="4"/>
      <c r="I421" s="4"/>
      <c r="J421" s="4"/>
      <c r="K421" s="4"/>
      <c r="L421" s="4"/>
      <c r="M421" s="4"/>
      <c r="N421" s="4"/>
      <c r="P421" s="4"/>
      <c r="Q421" s="4"/>
      <c r="R421" s="4"/>
      <c r="T421" s="4"/>
      <c r="W421" s="4"/>
      <c r="X421" s="4"/>
      <c r="Y421" s="4"/>
      <c r="AA421" s="4"/>
      <c r="AD421" s="4"/>
      <c r="AE421" s="4"/>
      <c r="AF421" s="4"/>
    </row>
    <row r="422" spans="2:32" x14ac:dyDescent="0.3">
      <c r="B422" s="4"/>
      <c r="C422" s="4"/>
      <c r="D422" s="4"/>
      <c r="F422" s="4"/>
      <c r="I422" s="4"/>
      <c r="J422" s="4"/>
      <c r="K422" s="4"/>
      <c r="L422" s="4"/>
      <c r="M422" s="4"/>
      <c r="N422" s="4"/>
      <c r="P422" s="4"/>
      <c r="Q422" s="4"/>
      <c r="R422" s="4"/>
      <c r="T422" s="4"/>
      <c r="W422" s="4"/>
      <c r="X422" s="4"/>
      <c r="Y422" s="4"/>
      <c r="AA422" s="4"/>
      <c r="AD422" s="4"/>
      <c r="AE422" s="4"/>
      <c r="AF422" s="4"/>
    </row>
    <row r="423" spans="2:32" x14ac:dyDescent="0.3">
      <c r="B423" s="4"/>
      <c r="C423" s="4"/>
      <c r="D423" s="4"/>
      <c r="F423" s="4"/>
      <c r="I423" s="4"/>
      <c r="J423" s="4"/>
      <c r="K423" s="4"/>
      <c r="L423" s="4"/>
      <c r="M423" s="4"/>
      <c r="N423" s="4"/>
      <c r="P423" s="4"/>
      <c r="Q423" s="4"/>
      <c r="R423" s="4"/>
      <c r="T423" s="4"/>
      <c r="W423" s="4"/>
      <c r="X423" s="4"/>
      <c r="Y423" s="4"/>
      <c r="AA423" s="4"/>
      <c r="AD423" s="4"/>
      <c r="AE423" s="4"/>
      <c r="AF423" s="4"/>
    </row>
    <row r="424" spans="2:32" x14ac:dyDescent="0.3">
      <c r="B424" s="4"/>
      <c r="C424" s="4"/>
      <c r="D424" s="4"/>
      <c r="F424" s="4"/>
      <c r="I424" s="4"/>
      <c r="J424" s="4"/>
      <c r="K424" s="4"/>
      <c r="L424" s="4"/>
      <c r="M424" s="4"/>
      <c r="N424" s="4"/>
      <c r="P424" s="4"/>
      <c r="Q424" s="4"/>
      <c r="R424" s="4"/>
      <c r="T424" s="4"/>
      <c r="W424" s="4"/>
      <c r="X424" s="4"/>
      <c r="Y424" s="4"/>
      <c r="AA424" s="4"/>
      <c r="AD424" s="4"/>
      <c r="AE424" s="4"/>
      <c r="AF424" s="4"/>
    </row>
    <row r="425" spans="2:32" x14ac:dyDescent="0.3">
      <c r="B425" s="4"/>
      <c r="C425" s="4"/>
      <c r="D425" s="4"/>
      <c r="F425" s="4"/>
      <c r="I425" s="4"/>
      <c r="J425" s="4"/>
      <c r="K425" s="4"/>
      <c r="L425" s="4"/>
      <c r="M425" s="4"/>
      <c r="N425" s="4"/>
      <c r="P425" s="4"/>
      <c r="Q425" s="4"/>
      <c r="R425" s="4"/>
      <c r="T425" s="4"/>
      <c r="W425" s="4"/>
      <c r="X425" s="4"/>
      <c r="Y425" s="4"/>
      <c r="AA425" s="4"/>
      <c r="AD425" s="4"/>
      <c r="AE425" s="4"/>
      <c r="AF425" s="4"/>
    </row>
    <row r="426" spans="2:32" x14ac:dyDescent="0.3">
      <c r="B426" s="4"/>
      <c r="C426" s="4"/>
      <c r="D426" s="4"/>
      <c r="F426" s="4"/>
      <c r="I426" s="4"/>
      <c r="J426" s="4"/>
      <c r="K426" s="4"/>
      <c r="L426" s="4"/>
      <c r="M426" s="4"/>
      <c r="N426" s="4"/>
      <c r="P426" s="4"/>
      <c r="Q426" s="4"/>
      <c r="R426" s="4"/>
      <c r="T426" s="4"/>
      <c r="W426" s="4"/>
      <c r="X426" s="4"/>
      <c r="Y426" s="4"/>
      <c r="AA426" s="4"/>
      <c r="AD426" s="4"/>
      <c r="AE426" s="4"/>
      <c r="AF426" s="4"/>
    </row>
    <row r="427" spans="2:32" x14ac:dyDescent="0.3">
      <c r="B427" s="4"/>
      <c r="C427" s="4"/>
      <c r="D427" s="4"/>
      <c r="F427" s="4"/>
      <c r="I427" s="4"/>
      <c r="J427" s="4"/>
      <c r="K427" s="4"/>
      <c r="L427" s="4"/>
      <c r="M427" s="4"/>
      <c r="N427" s="4"/>
      <c r="P427" s="4"/>
      <c r="Q427" s="4"/>
      <c r="R427" s="4"/>
      <c r="T427" s="4"/>
      <c r="W427" s="4"/>
      <c r="X427" s="4"/>
      <c r="Y427" s="4"/>
      <c r="AA427" s="4"/>
      <c r="AD427" s="4"/>
      <c r="AE427" s="4"/>
      <c r="AF427" s="4"/>
    </row>
    <row r="428" spans="2:32" x14ac:dyDescent="0.3">
      <c r="B428" s="4"/>
      <c r="C428" s="4"/>
      <c r="D428" s="4"/>
      <c r="F428" s="4"/>
      <c r="I428" s="4"/>
      <c r="J428" s="4"/>
      <c r="K428" s="4"/>
      <c r="L428" s="4"/>
      <c r="M428" s="4"/>
      <c r="N428" s="4"/>
      <c r="P428" s="4"/>
      <c r="Q428" s="4"/>
      <c r="R428" s="4"/>
      <c r="T428" s="4"/>
      <c r="W428" s="4"/>
      <c r="X428" s="4"/>
      <c r="Y428" s="4"/>
      <c r="AA428" s="4"/>
      <c r="AD428" s="4"/>
      <c r="AE428" s="4"/>
      <c r="AF428" s="4"/>
    </row>
    <row r="429" spans="2:32" x14ac:dyDescent="0.3">
      <c r="B429" s="4"/>
      <c r="C429" s="4"/>
      <c r="D429" s="4"/>
      <c r="F429" s="4"/>
      <c r="I429" s="4"/>
      <c r="J429" s="4"/>
      <c r="K429" s="4"/>
      <c r="L429" s="4"/>
      <c r="M429" s="4"/>
      <c r="N429" s="4"/>
      <c r="P429" s="4"/>
      <c r="Q429" s="4"/>
      <c r="R429" s="4"/>
      <c r="T429" s="4"/>
      <c r="W429" s="4"/>
      <c r="X429" s="4"/>
      <c r="Y429" s="4"/>
      <c r="AA429" s="4"/>
      <c r="AD429" s="4"/>
      <c r="AE429" s="4"/>
      <c r="AF429" s="4"/>
    </row>
    <row r="430" spans="2:32" x14ac:dyDescent="0.3">
      <c r="B430" s="4"/>
      <c r="C430" s="4"/>
      <c r="D430" s="4"/>
      <c r="F430" s="4"/>
      <c r="I430" s="4"/>
      <c r="J430" s="4"/>
      <c r="K430" s="4"/>
      <c r="L430" s="4"/>
      <c r="M430" s="4"/>
      <c r="N430" s="4"/>
      <c r="P430" s="4"/>
      <c r="Q430" s="4"/>
      <c r="R430" s="4"/>
      <c r="T430" s="4"/>
      <c r="W430" s="4"/>
      <c r="X430" s="4"/>
      <c r="Y430" s="4"/>
      <c r="AA430" s="4"/>
      <c r="AD430" s="4"/>
      <c r="AE430" s="4"/>
      <c r="AF430" s="4"/>
    </row>
    <row r="431" spans="2:32" x14ac:dyDescent="0.3">
      <c r="B431" s="4"/>
      <c r="C431" s="4"/>
      <c r="D431" s="4"/>
      <c r="F431" s="4"/>
      <c r="I431" s="4"/>
      <c r="J431" s="4"/>
      <c r="K431" s="4"/>
      <c r="L431" s="4"/>
      <c r="M431" s="4"/>
      <c r="N431" s="4"/>
      <c r="P431" s="4"/>
      <c r="Q431" s="4"/>
      <c r="R431" s="4"/>
      <c r="T431" s="4"/>
      <c r="W431" s="4"/>
      <c r="X431" s="4"/>
      <c r="Y431" s="4"/>
      <c r="AA431" s="4"/>
      <c r="AD431" s="4"/>
      <c r="AE431" s="4"/>
      <c r="AF431" s="4"/>
    </row>
    <row r="432" spans="2:32" x14ac:dyDescent="0.3">
      <c r="B432" s="4"/>
      <c r="C432" s="4"/>
      <c r="D432" s="4"/>
      <c r="F432" s="4"/>
      <c r="I432" s="4"/>
      <c r="J432" s="4"/>
      <c r="K432" s="4"/>
      <c r="L432" s="4"/>
      <c r="M432" s="4"/>
      <c r="N432" s="4"/>
      <c r="P432" s="4"/>
      <c r="Q432" s="4"/>
      <c r="R432" s="4"/>
      <c r="T432" s="4"/>
      <c r="W432" s="4"/>
      <c r="X432" s="4"/>
      <c r="Y432" s="4"/>
      <c r="AA432" s="4"/>
      <c r="AD432" s="4"/>
      <c r="AE432" s="4"/>
      <c r="AF432" s="4"/>
    </row>
    <row r="433" spans="2:32" x14ac:dyDescent="0.3">
      <c r="B433" s="4"/>
      <c r="C433" s="4"/>
      <c r="D433" s="4"/>
      <c r="F433" s="4"/>
      <c r="I433" s="4"/>
      <c r="J433" s="4"/>
      <c r="K433" s="4"/>
      <c r="L433" s="4"/>
      <c r="M433" s="4"/>
      <c r="N433" s="4"/>
      <c r="P433" s="4"/>
      <c r="Q433" s="4"/>
      <c r="R433" s="4"/>
      <c r="T433" s="4"/>
      <c r="W433" s="4"/>
      <c r="X433" s="4"/>
      <c r="Y433" s="4"/>
      <c r="AA433" s="4"/>
      <c r="AD433" s="4"/>
      <c r="AE433" s="4"/>
      <c r="AF433" s="4"/>
    </row>
    <row r="434" spans="2:32" x14ac:dyDescent="0.3">
      <c r="B434" s="4"/>
      <c r="C434" s="4"/>
      <c r="D434" s="4"/>
      <c r="F434" s="4"/>
      <c r="I434" s="4"/>
      <c r="J434" s="4"/>
      <c r="K434" s="4"/>
      <c r="L434" s="4"/>
      <c r="M434" s="4"/>
      <c r="N434" s="4"/>
      <c r="P434" s="4"/>
      <c r="Q434" s="4"/>
      <c r="R434" s="4"/>
      <c r="T434" s="4"/>
      <c r="W434" s="4"/>
      <c r="X434" s="4"/>
      <c r="Y434" s="4"/>
      <c r="AA434" s="4"/>
      <c r="AD434" s="4"/>
      <c r="AE434" s="4"/>
      <c r="AF434" s="4"/>
    </row>
    <row r="435" spans="2:32" x14ac:dyDescent="0.3">
      <c r="B435" s="4"/>
      <c r="C435" s="4"/>
      <c r="D435" s="4"/>
      <c r="F435" s="4"/>
      <c r="I435" s="4"/>
      <c r="J435" s="4"/>
      <c r="K435" s="4"/>
      <c r="L435" s="4"/>
      <c r="M435" s="4"/>
      <c r="N435" s="4"/>
      <c r="P435" s="4"/>
      <c r="Q435" s="4"/>
      <c r="R435" s="4"/>
      <c r="T435" s="4"/>
      <c r="W435" s="4"/>
      <c r="X435" s="4"/>
      <c r="Y435" s="4"/>
      <c r="AA435" s="4"/>
      <c r="AD435" s="4"/>
      <c r="AE435" s="4"/>
      <c r="AF435" s="4"/>
    </row>
    <row r="436" spans="2:32" x14ac:dyDescent="0.3">
      <c r="B436" s="4"/>
      <c r="C436" s="4"/>
      <c r="D436" s="4"/>
      <c r="F436" s="4"/>
      <c r="I436" s="4"/>
      <c r="J436" s="4"/>
      <c r="K436" s="4"/>
      <c r="L436" s="4"/>
      <c r="M436" s="4"/>
      <c r="N436" s="4"/>
      <c r="P436" s="4"/>
      <c r="Q436" s="4"/>
      <c r="R436" s="4"/>
      <c r="T436" s="4"/>
      <c r="W436" s="4"/>
      <c r="X436" s="4"/>
      <c r="Y436" s="4"/>
      <c r="AA436" s="4"/>
      <c r="AD436" s="4"/>
      <c r="AE436" s="4"/>
      <c r="AF436" s="4"/>
    </row>
    <row r="437" spans="2:32" x14ac:dyDescent="0.3">
      <c r="B437" s="4"/>
      <c r="C437" s="4"/>
      <c r="D437" s="4"/>
      <c r="F437" s="4"/>
      <c r="I437" s="4"/>
      <c r="J437" s="4"/>
      <c r="K437" s="4"/>
      <c r="L437" s="4"/>
      <c r="M437" s="4"/>
      <c r="N437" s="4"/>
      <c r="P437" s="4"/>
      <c r="Q437" s="4"/>
      <c r="R437" s="4"/>
      <c r="T437" s="4"/>
      <c r="W437" s="4"/>
      <c r="X437" s="4"/>
      <c r="Y437" s="4"/>
      <c r="AA437" s="4"/>
      <c r="AD437" s="4"/>
      <c r="AE437" s="4"/>
      <c r="AF437" s="4"/>
    </row>
    <row r="438" spans="2:32" x14ac:dyDescent="0.3">
      <c r="B438" s="4"/>
      <c r="C438" s="4"/>
      <c r="D438" s="4"/>
      <c r="F438" s="4"/>
      <c r="I438" s="4"/>
      <c r="J438" s="4"/>
      <c r="K438" s="4"/>
      <c r="L438" s="4"/>
      <c r="M438" s="4"/>
      <c r="N438" s="4"/>
      <c r="P438" s="4"/>
      <c r="Q438" s="4"/>
      <c r="R438" s="4"/>
      <c r="T438" s="4"/>
      <c r="W438" s="4"/>
      <c r="X438" s="4"/>
      <c r="Y438" s="4"/>
      <c r="AA438" s="4"/>
      <c r="AD438" s="4"/>
      <c r="AE438" s="4"/>
      <c r="AF438" s="4"/>
    </row>
    <row r="439" spans="2:32" x14ac:dyDescent="0.3">
      <c r="B439" s="4"/>
      <c r="C439" s="4"/>
      <c r="D439" s="4"/>
      <c r="F439" s="4"/>
      <c r="I439" s="4"/>
      <c r="J439" s="4"/>
      <c r="K439" s="4"/>
      <c r="L439" s="4"/>
      <c r="M439" s="4"/>
      <c r="N439" s="4"/>
      <c r="P439" s="4"/>
      <c r="Q439" s="4"/>
      <c r="R439" s="4"/>
      <c r="T439" s="4"/>
      <c r="W439" s="4"/>
      <c r="X439" s="4"/>
      <c r="Y439" s="4"/>
      <c r="AA439" s="4"/>
      <c r="AD439" s="4"/>
      <c r="AE439" s="4"/>
      <c r="AF439" s="4"/>
    </row>
    <row r="440" spans="2:32" x14ac:dyDescent="0.3">
      <c r="B440" s="4"/>
      <c r="C440" s="4"/>
      <c r="D440" s="4"/>
      <c r="F440" s="4"/>
      <c r="I440" s="4"/>
      <c r="J440" s="4"/>
      <c r="K440" s="4"/>
      <c r="L440" s="4"/>
      <c r="M440" s="4"/>
      <c r="N440" s="4"/>
      <c r="P440" s="4"/>
      <c r="Q440" s="4"/>
      <c r="R440" s="4"/>
      <c r="T440" s="4"/>
      <c r="W440" s="4"/>
      <c r="X440" s="4"/>
      <c r="Y440" s="4"/>
      <c r="AA440" s="4"/>
      <c r="AD440" s="4"/>
      <c r="AE440" s="4"/>
      <c r="AF440" s="4"/>
    </row>
    <row r="441" spans="2:32" x14ac:dyDescent="0.3">
      <c r="B441" s="4"/>
      <c r="C441" s="4"/>
      <c r="D441" s="4"/>
      <c r="F441" s="4"/>
      <c r="I441" s="4"/>
      <c r="J441" s="4"/>
      <c r="K441" s="4"/>
      <c r="L441" s="4"/>
      <c r="M441" s="4"/>
      <c r="N441" s="4"/>
      <c r="P441" s="4"/>
      <c r="Q441" s="4"/>
      <c r="R441" s="4"/>
      <c r="T441" s="4"/>
      <c r="W441" s="4"/>
      <c r="X441" s="4"/>
      <c r="Y441" s="4"/>
      <c r="AA441" s="4"/>
      <c r="AD441" s="4"/>
      <c r="AE441" s="4"/>
      <c r="AF441" s="4"/>
    </row>
    <row r="442" spans="2:32" x14ac:dyDescent="0.3">
      <c r="B442" s="4"/>
      <c r="C442" s="4"/>
      <c r="D442" s="4"/>
      <c r="F442" s="4"/>
      <c r="I442" s="4"/>
      <c r="J442" s="4"/>
      <c r="K442" s="4"/>
      <c r="L442" s="4"/>
      <c r="M442" s="4"/>
      <c r="N442" s="4"/>
      <c r="P442" s="4"/>
      <c r="Q442" s="4"/>
      <c r="R442" s="4"/>
      <c r="T442" s="4"/>
      <c r="W442" s="4"/>
      <c r="X442" s="4"/>
      <c r="Y442" s="4"/>
      <c r="AA442" s="4"/>
      <c r="AD442" s="4"/>
      <c r="AE442" s="4"/>
      <c r="AF442" s="4"/>
    </row>
    <row r="443" spans="2:32" x14ac:dyDescent="0.3">
      <c r="B443" s="4"/>
      <c r="C443" s="4"/>
      <c r="D443" s="4"/>
      <c r="F443" s="4"/>
      <c r="I443" s="4"/>
      <c r="J443" s="4"/>
      <c r="K443" s="4"/>
      <c r="L443" s="4"/>
      <c r="M443" s="4"/>
      <c r="N443" s="4"/>
      <c r="P443" s="4"/>
      <c r="Q443" s="4"/>
      <c r="R443" s="4"/>
      <c r="T443" s="4"/>
      <c r="W443" s="4"/>
      <c r="X443" s="4"/>
      <c r="Y443" s="4"/>
      <c r="AA443" s="4"/>
      <c r="AD443" s="4"/>
      <c r="AE443" s="4"/>
      <c r="AF443" s="4"/>
    </row>
    <row r="444" spans="2:32" x14ac:dyDescent="0.3">
      <c r="B444" s="4"/>
      <c r="C444" s="4"/>
      <c r="D444" s="4"/>
      <c r="F444" s="4"/>
      <c r="I444" s="4"/>
      <c r="J444" s="4"/>
      <c r="K444" s="4"/>
      <c r="L444" s="4"/>
      <c r="M444" s="4"/>
      <c r="N444" s="4"/>
      <c r="P444" s="4"/>
      <c r="Q444" s="4"/>
      <c r="R444" s="4"/>
      <c r="T444" s="4"/>
      <c r="W444" s="4"/>
      <c r="X444" s="4"/>
      <c r="Y444" s="4"/>
      <c r="AA444" s="4"/>
      <c r="AD444" s="4"/>
      <c r="AE444" s="4"/>
      <c r="AF444" s="4"/>
    </row>
    <row r="445" spans="2:32" x14ac:dyDescent="0.3">
      <c r="B445" s="4"/>
      <c r="C445" s="4"/>
      <c r="D445" s="4"/>
      <c r="F445" s="4"/>
      <c r="I445" s="4"/>
      <c r="J445" s="4"/>
      <c r="K445" s="4"/>
      <c r="L445" s="4"/>
      <c r="M445" s="4"/>
      <c r="N445" s="4"/>
      <c r="P445" s="4"/>
      <c r="Q445" s="4"/>
      <c r="R445" s="4"/>
      <c r="T445" s="4"/>
      <c r="W445" s="4"/>
      <c r="X445" s="4"/>
      <c r="Y445" s="4"/>
      <c r="AA445" s="4"/>
      <c r="AD445" s="4"/>
      <c r="AE445" s="4"/>
      <c r="AF445" s="4"/>
    </row>
    <row r="446" spans="2:32" x14ac:dyDescent="0.3">
      <c r="B446" s="4"/>
      <c r="C446" s="4"/>
      <c r="D446" s="4"/>
      <c r="F446" s="4"/>
      <c r="I446" s="4"/>
      <c r="J446" s="4"/>
      <c r="K446" s="4"/>
      <c r="L446" s="4"/>
      <c r="M446" s="4"/>
      <c r="N446" s="4"/>
      <c r="P446" s="4"/>
      <c r="Q446" s="4"/>
      <c r="R446" s="4"/>
      <c r="T446" s="4"/>
      <c r="W446" s="4"/>
      <c r="X446" s="4"/>
      <c r="Y446" s="4"/>
      <c r="AA446" s="4"/>
      <c r="AD446" s="4"/>
      <c r="AE446" s="4"/>
      <c r="AF446" s="4"/>
    </row>
    <row r="447" spans="2:32" x14ac:dyDescent="0.3">
      <c r="B447" s="4"/>
      <c r="C447" s="4"/>
      <c r="D447" s="4"/>
      <c r="F447" s="4"/>
      <c r="I447" s="4"/>
      <c r="J447" s="4"/>
      <c r="K447" s="4"/>
      <c r="L447" s="4"/>
      <c r="M447" s="4"/>
      <c r="N447" s="4"/>
      <c r="P447" s="4"/>
      <c r="Q447" s="4"/>
      <c r="R447" s="4"/>
      <c r="T447" s="4"/>
      <c r="W447" s="4"/>
      <c r="X447" s="4"/>
      <c r="Y447" s="4"/>
      <c r="AA447" s="4"/>
      <c r="AD447" s="4"/>
      <c r="AE447" s="4"/>
      <c r="AF447" s="4"/>
    </row>
    <row r="448" spans="2:32" x14ac:dyDescent="0.3">
      <c r="B448" s="4"/>
      <c r="C448" s="4"/>
      <c r="D448" s="4"/>
      <c r="F448" s="4"/>
      <c r="I448" s="4"/>
      <c r="J448" s="4"/>
      <c r="K448" s="4"/>
      <c r="L448" s="4"/>
      <c r="M448" s="4"/>
      <c r="N448" s="4"/>
      <c r="P448" s="4"/>
      <c r="Q448" s="4"/>
      <c r="R448" s="4"/>
      <c r="T448" s="4"/>
      <c r="W448" s="4"/>
      <c r="X448" s="4"/>
      <c r="Y448" s="4"/>
      <c r="AA448" s="4"/>
      <c r="AD448" s="4"/>
      <c r="AE448" s="4"/>
      <c r="AF448" s="4"/>
    </row>
    <row r="449" spans="2:32" x14ac:dyDescent="0.3">
      <c r="B449" s="4"/>
      <c r="C449" s="4"/>
      <c r="D449" s="4"/>
      <c r="F449" s="4"/>
      <c r="I449" s="4"/>
      <c r="J449" s="4"/>
      <c r="K449" s="4"/>
      <c r="L449" s="4"/>
      <c r="M449" s="4"/>
      <c r="N449" s="4"/>
      <c r="P449" s="4"/>
      <c r="Q449" s="4"/>
      <c r="R449" s="4"/>
      <c r="T449" s="4"/>
      <c r="W449" s="4"/>
      <c r="X449" s="4"/>
      <c r="Y449" s="4"/>
      <c r="AA449" s="4"/>
      <c r="AD449" s="4"/>
      <c r="AE449" s="4"/>
      <c r="AF449" s="4"/>
    </row>
    <row r="450" spans="2:32" x14ac:dyDescent="0.3">
      <c r="B450" s="4"/>
      <c r="C450" s="4"/>
      <c r="D450" s="4"/>
      <c r="F450" s="4"/>
      <c r="I450" s="4"/>
      <c r="J450" s="4"/>
      <c r="K450" s="4"/>
      <c r="L450" s="4"/>
      <c r="M450" s="4"/>
      <c r="N450" s="4"/>
      <c r="P450" s="4"/>
      <c r="Q450" s="4"/>
      <c r="R450" s="4"/>
      <c r="T450" s="4"/>
      <c r="W450" s="4"/>
      <c r="X450" s="4"/>
      <c r="Y450" s="4"/>
      <c r="AA450" s="4"/>
      <c r="AD450" s="4"/>
      <c r="AE450" s="4"/>
      <c r="AF450" s="4"/>
    </row>
    <row r="451" spans="2:32" x14ac:dyDescent="0.3">
      <c r="B451" s="4"/>
      <c r="C451" s="4"/>
      <c r="D451" s="4"/>
      <c r="F451" s="4"/>
      <c r="I451" s="4"/>
      <c r="J451" s="4"/>
      <c r="K451" s="4"/>
      <c r="L451" s="4"/>
      <c r="M451" s="4"/>
      <c r="N451" s="4"/>
      <c r="P451" s="4"/>
      <c r="Q451" s="4"/>
      <c r="R451" s="4"/>
      <c r="T451" s="4"/>
      <c r="W451" s="4"/>
      <c r="X451" s="4"/>
      <c r="Y451" s="4"/>
      <c r="AA451" s="4"/>
      <c r="AD451" s="4"/>
      <c r="AE451" s="4"/>
      <c r="AF451" s="4"/>
    </row>
    <row r="452" spans="2:32" x14ac:dyDescent="0.3">
      <c r="B452" s="4"/>
      <c r="C452" s="4"/>
      <c r="D452" s="4"/>
      <c r="F452" s="4"/>
      <c r="I452" s="4"/>
      <c r="J452" s="4"/>
      <c r="K452" s="4"/>
      <c r="L452" s="4"/>
      <c r="M452" s="4"/>
      <c r="N452" s="4"/>
      <c r="P452" s="4"/>
      <c r="Q452" s="4"/>
      <c r="R452" s="4"/>
      <c r="T452" s="4"/>
      <c r="W452" s="4"/>
      <c r="X452" s="4"/>
      <c r="Y452" s="4"/>
      <c r="AA452" s="4"/>
      <c r="AD452" s="4"/>
      <c r="AE452" s="4"/>
      <c r="AF452" s="4"/>
    </row>
    <row r="453" spans="2:32" x14ac:dyDescent="0.3">
      <c r="B453" s="4"/>
      <c r="C453" s="4"/>
      <c r="D453" s="4"/>
      <c r="F453" s="4"/>
      <c r="I453" s="4"/>
      <c r="J453" s="4"/>
      <c r="K453" s="4"/>
      <c r="L453" s="4"/>
      <c r="M453" s="4"/>
      <c r="N453" s="4"/>
      <c r="P453" s="4"/>
      <c r="Q453" s="4"/>
      <c r="R453" s="4"/>
      <c r="T453" s="4"/>
      <c r="W453" s="4"/>
      <c r="X453" s="4"/>
      <c r="Y453" s="4"/>
      <c r="AA453" s="4"/>
      <c r="AD453" s="4"/>
      <c r="AE453" s="4"/>
      <c r="AF453" s="4"/>
    </row>
    <row r="454" spans="2:32" x14ac:dyDescent="0.3">
      <c r="B454" s="4"/>
      <c r="C454" s="4"/>
      <c r="D454" s="4"/>
      <c r="F454" s="4"/>
      <c r="I454" s="4"/>
      <c r="J454" s="4"/>
      <c r="K454" s="4"/>
      <c r="L454" s="4"/>
      <c r="M454" s="4"/>
      <c r="N454" s="4"/>
      <c r="P454" s="4"/>
      <c r="Q454" s="4"/>
      <c r="R454" s="4"/>
      <c r="T454" s="4"/>
      <c r="W454" s="4"/>
      <c r="X454" s="4"/>
      <c r="Y454" s="4"/>
      <c r="AA454" s="4"/>
      <c r="AD454" s="4"/>
      <c r="AE454" s="4"/>
      <c r="AF454" s="4"/>
    </row>
    <row r="455" spans="2:32" x14ac:dyDescent="0.3">
      <c r="B455" s="4"/>
      <c r="C455" s="4"/>
      <c r="D455" s="4"/>
      <c r="F455" s="4"/>
      <c r="I455" s="4"/>
      <c r="J455" s="4"/>
      <c r="K455" s="4"/>
      <c r="L455" s="4"/>
      <c r="M455" s="4"/>
      <c r="N455" s="4"/>
      <c r="P455" s="4"/>
      <c r="Q455" s="4"/>
      <c r="R455" s="4"/>
      <c r="T455" s="4"/>
      <c r="W455" s="4"/>
      <c r="X455" s="4"/>
      <c r="Y455" s="4"/>
      <c r="AA455" s="4"/>
      <c r="AD455" s="4"/>
      <c r="AE455" s="4"/>
      <c r="AF455" s="4"/>
    </row>
    <row r="456" spans="2:32" x14ac:dyDescent="0.3">
      <c r="B456" s="4"/>
      <c r="C456" s="4"/>
      <c r="D456" s="4"/>
      <c r="F456" s="4"/>
      <c r="I456" s="4"/>
      <c r="J456" s="4"/>
      <c r="K456" s="4"/>
      <c r="L456" s="4"/>
      <c r="M456" s="4"/>
      <c r="N456" s="4"/>
      <c r="P456" s="4"/>
      <c r="Q456" s="4"/>
      <c r="R456" s="4"/>
      <c r="T456" s="4"/>
      <c r="W456" s="4"/>
      <c r="X456" s="4"/>
      <c r="Y456" s="4"/>
      <c r="AA456" s="4"/>
      <c r="AD456" s="4"/>
      <c r="AE456" s="4"/>
      <c r="AF456" s="4"/>
    </row>
    <row r="457" spans="2:32" x14ac:dyDescent="0.3">
      <c r="B457" s="4"/>
      <c r="C457" s="4"/>
      <c r="D457" s="4"/>
      <c r="F457" s="4"/>
      <c r="I457" s="4"/>
      <c r="J457" s="4"/>
      <c r="K457" s="4"/>
      <c r="L457" s="4"/>
      <c r="M457" s="4"/>
      <c r="N457" s="4"/>
      <c r="P457" s="4"/>
      <c r="Q457" s="4"/>
      <c r="R457" s="4"/>
      <c r="T457" s="4"/>
      <c r="W457" s="4"/>
      <c r="X457" s="4"/>
      <c r="Y457" s="4"/>
      <c r="AA457" s="4"/>
      <c r="AD457" s="4"/>
      <c r="AE457" s="4"/>
      <c r="AF457" s="4"/>
    </row>
    <row r="458" spans="2:32" x14ac:dyDescent="0.3">
      <c r="B458" s="4"/>
      <c r="C458" s="4"/>
      <c r="D458" s="4"/>
      <c r="F458" s="4"/>
      <c r="I458" s="4"/>
      <c r="J458" s="4"/>
      <c r="K458" s="4"/>
      <c r="L458" s="4"/>
      <c r="M458" s="4"/>
      <c r="N458" s="4"/>
      <c r="P458" s="4"/>
      <c r="Q458" s="4"/>
      <c r="R458" s="4"/>
      <c r="T458" s="4"/>
      <c r="W458" s="4"/>
      <c r="X458" s="4"/>
      <c r="Y458" s="4"/>
      <c r="AA458" s="4"/>
      <c r="AD458" s="4"/>
      <c r="AE458" s="4"/>
      <c r="AF458" s="4"/>
    </row>
    <row r="459" spans="2:32" x14ac:dyDescent="0.3">
      <c r="B459" s="4"/>
      <c r="C459" s="4"/>
      <c r="D459" s="4"/>
      <c r="F459" s="4"/>
      <c r="I459" s="4"/>
      <c r="J459" s="4"/>
      <c r="K459" s="4"/>
      <c r="L459" s="4"/>
      <c r="M459" s="4"/>
      <c r="N459" s="4"/>
      <c r="P459" s="4"/>
      <c r="Q459" s="4"/>
      <c r="R459" s="4"/>
      <c r="T459" s="4"/>
      <c r="W459" s="4"/>
      <c r="X459" s="4"/>
      <c r="Y459" s="4"/>
      <c r="AA459" s="4"/>
      <c r="AD459" s="4"/>
      <c r="AE459" s="4"/>
      <c r="AF459" s="4"/>
    </row>
    <row r="460" spans="2:32" x14ac:dyDescent="0.3">
      <c r="B460" s="4"/>
      <c r="C460" s="4"/>
      <c r="D460" s="4"/>
      <c r="F460" s="4"/>
      <c r="I460" s="4"/>
      <c r="J460" s="4"/>
      <c r="K460" s="4"/>
      <c r="L460" s="4"/>
      <c r="M460" s="4"/>
      <c r="N460" s="4"/>
      <c r="P460" s="4"/>
      <c r="Q460" s="4"/>
      <c r="R460" s="4"/>
      <c r="T460" s="4"/>
      <c r="W460" s="4"/>
      <c r="X460" s="4"/>
      <c r="Y460" s="4"/>
      <c r="AA460" s="4"/>
      <c r="AD460" s="4"/>
      <c r="AE460" s="4"/>
      <c r="AF460" s="4"/>
    </row>
    <row r="461" spans="2:32" x14ac:dyDescent="0.3">
      <c r="B461" s="4"/>
      <c r="C461" s="4"/>
      <c r="D461" s="4"/>
      <c r="F461" s="4"/>
      <c r="I461" s="4"/>
      <c r="J461" s="4"/>
      <c r="K461" s="4"/>
      <c r="L461" s="4"/>
      <c r="M461" s="4"/>
      <c r="N461" s="4"/>
      <c r="P461" s="4"/>
      <c r="Q461" s="4"/>
      <c r="R461" s="4"/>
      <c r="T461" s="4"/>
      <c r="W461" s="4"/>
      <c r="X461" s="4"/>
      <c r="Y461" s="4"/>
      <c r="AA461" s="4"/>
      <c r="AD461" s="4"/>
      <c r="AE461" s="4"/>
      <c r="AF461" s="4"/>
    </row>
    <row r="462" spans="2:32" x14ac:dyDescent="0.3">
      <c r="B462" s="4"/>
      <c r="C462" s="4"/>
      <c r="D462" s="4"/>
      <c r="F462" s="4"/>
      <c r="I462" s="4"/>
      <c r="J462" s="4"/>
      <c r="K462" s="4"/>
      <c r="L462" s="4"/>
      <c r="M462" s="4"/>
      <c r="N462" s="4"/>
      <c r="P462" s="4"/>
      <c r="Q462" s="4"/>
      <c r="R462" s="4"/>
      <c r="T462" s="4"/>
      <c r="W462" s="4"/>
      <c r="X462" s="4"/>
      <c r="Y462" s="4"/>
      <c r="AA462" s="4"/>
      <c r="AD462" s="4"/>
      <c r="AE462" s="4"/>
      <c r="AF462" s="4"/>
    </row>
    <row r="463" spans="2:32" x14ac:dyDescent="0.3">
      <c r="B463" s="4"/>
      <c r="C463" s="4"/>
      <c r="D463" s="4"/>
      <c r="F463" s="4"/>
      <c r="I463" s="4"/>
      <c r="J463" s="4"/>
      <c r="K463" s="4"/>
      <c r="L463" s="4"/>
      <c r="M463" s="4"/>
      <c r="N463" s="4"/>
      <c r="P463" s="4"/>
      <c r="Q463" s="4"/>
      <c r="R463" s="4"/>
      <c r="T463" s="4"/>
      <c r="W463" s="4"/>
      <c r="X463" s="4"/>
      <c r="Y463" s="4"/>
      <c r="AA463" s="4"/>
      <c r="AD463" s="4"/>
      <c r="AE463" s="4"/>
      <c r="AF463" s="4"/>
    </row>
    <row r="464" spans="2:32" x14ac:dyDescent="0.3">
      <c r="B464" s="4"/>
      <c r="C464" s="4"/>
      <c r="D464" s="4"/>
      <c r="F464" s="4"/>
      <c r="I464" s="4"/>
      <c r="J464" s="4"/>
      <c r="K464" s="4"/>
      <c r="L464" s="4"/>
      <c r="M464" s="4"/>
      <c r="N464" s="4"/>
      <c r="P464" s="4"/>
      <c r="Q464" s="4"/>
      <c r="R464" s="4"/>
      <c r="T464" s="4"/>
      <c r="W464" s="4"/>
      <c r="X464" s="4"/>
      <c r="Y464" s="4"/>
      <c r="AA464" s="4"/>
      <c r="AD464" s="4"/>
      <c r="AE464" s="4"/>
      <c r="AF464" s="4"/>
    </row>
    <row r="465" spans="2:32" x14ac:dyDescent="0.3">
      <c r="B465" s="4"/>
      <c r="C465" s="4"/>
      <c r="D465" s="4"/>
      <c r="F465" s="4"/>
      <c r="I465" s="4"/>
      <c r="J465" s="4"/>
      <c r="K465" s="4"/>
      <c r="L465" s="4"/>
      <c r="M465" s="4"/>
      <c r="N465" s="4"/>
      <c r="P465" s="4"/>
      <c r="Q465" s="4"/>
      <c r="R465" s="4"/>
      <c r="T465" s="4"/>
      <c r="W465" s="4"/>
      <c r="X465" s="4"/>
      <c r="Y465" s="4"/>
      <c r="AA465" s="4"/>
      <c r="AD465" s="4"/>
      <c r="AE465" s="4"/>
      <c r="AF465" s="4"/>
    </row>
    <row r="466" spans="2:32" x14ac:dyDescent="0.3">
      <c r="B466" s="4"/>
      <c r="C466" s="4"/>
      <c r="D466" s="4"/>
      <c r="F466" s="4"/>
      <c r="I466" s="4"/>
      <c r="J466" s="4"/>
      <c r="K466" s="4"/>
      <c r="L466" s="4"/>
      <c r="M466" s="4"/>
      <c r="N466" s="4"/>
      <c r="P466" s="4"/>
      <c r="Q466" s="4"/>
      <c r="R466" s="4"/>
      <c r="T466" s="4"/>
      <c r="W466" s="4"/>
      <c r="X466" s="4"/>
      <c r="Y466" s="4"/>
      <c r="AA466" s="4"/>
      <c r="AD466" s="4"/>
      <c r="AE466" s="4"/>
      <c r="AF466" s="4"/>
    </row>
    <row r="467" spans="2:32" x14ac:dyDescent="0.3">
      <c r="B467" s="4"/>
      <c r="C467" s="4"/>
      <c r="D467" s="4"/>
      <c r="F467" s="4"/>
      <c r="I467" s="4"/>
      <c r="J467" s="4"/>
      <c r="K467" s="4"/>
      <c r="L467" s="4"/>
      <c r="M467" s="4"/>
      <c r="N467" s="4"/>
      <c r="P467" s="4"/>
      <c r="Q467" s="4"/>
      <c r="R467" s="4"/>
      <c r="T467" s="4"/>
      <c r="W467" s="4"/>
      <c r="X467" s="4"/>
      <c r="Y467" s="4"/>
      <c r="AA467" s="4"/>
      <c r="AD467" s="4"/>
      <c r="AE467" s="4"/>
      <c r="AF467" s="4"/>
    </row>
    <row r="468" spans="2:32" x14ac:dyDescent="0.3">
      <c r="B468" s="4"/>
      <c r="C468" s="4"/>
      <c r="D468" s="4"/>
      <c r="F468" s="4"/>
      <c r="I468" s="4"/>
      <c r="J468" s="4"/>
      <c r="K468" s="4"/>
      <c r="L468" s="4"/>
      <c r="M468" s="4"/>
      <c r="N468" s="4"/>
      <c r="P468" s="4"/>
      <c r="Q468" s="4"/>
      <c r="R468" s="4"/>
      <c r="T468" s="4"/>
      <c r="W468" s="4"/>
      <c r="X468" s="4"/>
      <c r="Y468" s="4"/>
      <c r="AA468" s="4"/>
      <c r="AD468" s="4"/>
      <c r="AE468" s="4"/>
      <c r="AF468" s="4"/>
    </row>
    <row r="469" spans="2:32" x14ac:dyDescent="0.3">
      <c r="B469" s="4"/>
      <c r="C469" s="4"/>
      <c r="D469" s="4"/>
      <c r="F469" s="4"/>
      <c r="I469" s="4"/>
      <c r="J469" s="4"/>
      <c r="K469" s="4"/>
      <c r="L469" s="4"/>
      <c r="M469" s="4"/>
      <c r="N469" s="4"/>
      <c r="P469" s="4"/>
      <c r="Q469" s="4"/>
      <c r="R469" s="4"/>
      <c r="T469" s="4"/>
      <c r="W469" s="4"/>
      <c r="X469" s="4"/>
      <c r="Y469" s="4"/>
      <c r="AA469" s="4"/>
      <c r="AD469" s="4"/>
      <c r="AE469" s="4"/>
      <c r="AF469" s="4"/>
    </row>
    <row r="470" spans="2:32" x14ac:dyDescent="0.3">
      <c r="B470" s="4"/>
      <c r="C470" s="4"/>
      <c r="D470" s="4"/>
      <c r="F470" s="4"/>
      <c r="I470" s="4"/>
      <c r="J470" s="4"/>
      <c r="K470" s="4"/>
      <c r="L470" s="4"/>
      <c r="M470" s="4"/>
      <c r="N470" s="4"/>
      <c r="P470" s="4"/>
      <c r="Q470" s="4"/>
      <c r="R470" s="4"/>
      <c r="T470" s="4"/>
      <c r="W470" s="4"/>
      <c r="X470" s="4"/>
      <c r="Y470" s="4"/>
      <c r="AA470" s="4"/>
      <c r="AD470" s="4"/>
      <c r="AE470" s="4"/>
      <c r="AF470" s="4"/>
    </row>
    <row r="471" spans="2:32" x14ac:dyDescent="0.3">
      <c r="B471" s="4"/>
      <c r="C471" s="4"/>
      <c r="D471" s="4"/>
      <c r="F471" s="4"/>
      <c r="I471" s="4"/>
      <c r="J471" s="4"/>
      <c r="K471" s="4"/>
      <c r="L471" s="4"/>
      <c r="M471" s="4"/>
      <c r="N471" s="4"/>
      <c r="P471" s="4"/>
      <c r="Q471" s="4"/>
      <c r="R471" s="4"/>
      <c r="T471" s="4"/>
      <c r="W471" s="4"/>
      <c r="X471" s="4"/>
      <c r="Y471" s="4"/>
      <c r="AA471" s="4"/>
      <c r="AD471" s="4"/>
      <c r="AE471" s="4"/>
      <c r="AF471" s="4"/>
    </row>
    <row r="472" spans="2:32" x14ac:dyDescent="0.3">
      <c r="B472" s="4"/>
      <c r="C472" s="4"/>
      <c r="D472" s="4"/>
      <c r="F472" s="4"/>
      <c r="I472" s="4"/>
      <c r="J472" s="4"/>
      <c r="K472" s="4"/>
      <c r="L472" s="4"/>
      <c r="M472" s="4"/>
      <c r="N472" s="4"/>
      <c r="P472" s="4"/>
      <c r="Q472" s="4"/>
      <c r="R472" s="4"/>
      <c r="T472" s="4"/>
      <c r="W472" s="4"/>
      <c r="X472" s="4"/>
      <c r="Y472" s="4"/>
      <c r="AA472" s="4"/>
      <c r="AD472" s="4"/>
      <c r="AE472" s="4"/>
      <c r="AF472" s="4"/>
    </row>
    <row r="473" spans="2:32" x14ac:dyDescent="0.3">
      <c r="B473" s="4"/>
      <c r="C473" s="4"/>
      <c r="D473" s="4"/>
      <c r="F473" s="4"/>
      <c r="I473" s="4"/>
      <c r="J473" s="4"/>
      <c r="K473" s="4"/>
      <c r="L473" s="4"/>
      <c r="M473" s="4"/>
      <c r="N473" s="4"/>
      <c r="P473" s="4"/>
      <c r="Q473" s="4"/>
      <c r="R473" s="4"/>
      <c r="T473" s="4"/>
      <c r="W473" s="4"/>
      <c r="X473" s="4"/>
      <c r="Y473" s="4"/>
      <c r="AA473" s="4"/>
      <c r="AD473" s="4"/>
      <c r="AE473" s="4"/>
      <c r="AF473" s="4"/>
    </row>
    <row r="474" spans="2:32" x14ac:dyDescent="0.3">
      <c r="B474" s="4"/>
      <c r="C474" s="4"/>
      <c r="D474" s="4"/>
      <c r="F474" s="4"/>
      <c r="I474" s="4"/>
      <c r="J474" s="4"/>
      <c r="K474" s="4"/>
      <c r="L474" s="4"/>
      <c r="M474" s="4"/>
      <c r="N474" s="4"/>
      <c r="P474" s="4"/>
      <c r="Q474" s="4"/>
      <c r="R474" s="4"/>
      <c r="T474" s="4"/>
      <c r="W474" s="4"/>
      <c r="X474" s="4"/>
      <c r="Y474" s="4"/>
      <c r="AA474" s="4"/>
      <c r="AD474" s="4"/>
      <c r="AE474" s="4"/>
      <c r="AF474" s="4"/>
    </row>
    <row r="475" spans="2:32" x14ac:dyDescent="0.3">
      <c r="B475" s="4"/>
      <c r="C475" s="4"/>
      <c r="D475" s="4"/>
      <c r="F475" s="4"/>
      <c r="I475" s="4"/>
      <c r="J475" s="4"/>
      <c r="K475" s="4"/>
      <c r="L475" s="4"/>
      <c r="M475" s="4"/>
      <c r="N475" s="4"/>
      <c r="P475" s="4"/>
      <c r="Q475" s="4"/>
      <c r="R475" s="4"/>
      <c r="T475" s="4"/>
      <c r="W475" s="4"/>
      <c r="X475" s="4"/>
      <c r="Y475" s="4"/>
      <c r="AA475" s="4"/>
      <c r="AD475" s="4"/>
      <c r="AE475" s="4"/>
      <c r="AF475" s="4"/>
    </row>
    <row r="476" spans="2:32" x14ac:dyDescent="0.3">
      <c r="B476" s="4"/>
      <c r="C476" s="4"/>
      <c r="D476" s="4"/>
      <c r="F476" s="4"/>
      <c r="I476" s="4"/>
      <c r="J476" s="4"/>
      <c r="K476" s="4"/>
      <c r="L476" s="4"/>
      <c r="M476" s="4"/>
      <c r="N476" s="4"/>
      <c r="P476" s="4"/>
      <c r="Q476" s="4"/>
      <c r="R476" s="4"/>
      <c r="T476" s="4"/>
      <c r="W476" s="4"/>
      <c r="X476" s="4"/>
      <c r="Y476" s="4"/>
      <c r="AA476" s="4"/>
      <c r="AD476" s="4"/>
      <c r="AE476" s="4"/>
      <c r="AF476" s="4"/>
    </row>
    <row r="477" spans="2:32" x14ac:dyDescent="0.3">
      <c r="B477" s="4"/>
      <c r="C477" s="4"/>
      <c r="D477" s="4"/>
      <c r="F477" s="4"/>
      <c r="I477" s="4"/>
      <c r="J477" s="4"/>
      <c r="K477" s="4"/>
      <c r="L477" s="4"/>
      <c r="M477" s="4"/>
      <c r="N477" s="4"/>
      <c r="P477" s="4"/>
      <c r="Q477" s="4"/>
      <c r="R477" s="4"/>
      <c r="T477" s="4"/>
      <c r="W477" s="4"/>
      <c r="X477" s="4"/>
      <c r="Y477" s="4"/>
      <c r="AA477" s="4"/>
      <c r="AD477" s="4"/>
      <c r="AE477" s="4"/>
      <c r="AF477" s="4"/>
    </row>
    <row r="478" spans="2:32" x14ac:dyDescent="0.3">
      <c r="B478" s="4"/>
      <c r="C478" s="4"/>
      <c r="D478" s="4"/>
      <c r="F478" s="4"/>
      <c r="I478" s="4"/>
      <c r="J478" s="4"/>
      <c r="K478" s="4"/>
      <c r="L478" s="4"/>
      <c r="M478" s="4"/>
      <c r="N478" s="4"/>
      <c r="P478" s="4"/>
      <c r="Q478" s="4"/>
      <c r="R478" s="4"/>
      <c r="T478" s="4"/>
      <c r="W478" s="4"/>
      <c r="X478" s="4"/>
      <c r="Y478" s="4"/>
      <c r="AA478" s="4"/>
      <c r="AD478" s="4"/>
      <c r="AE478" s="4"/>
      <c r="AF478" s="4"/>
    </row>
    <row r="479" spans="2:32" x14ac:dyDescent="0.3">
      <c r="B479" s="4"/>
      <c r="C479" s="4"/>
      <c r="D479" s="4"/>
      <c r="F479" s="4"/>
      <c r="I479" s="4"/>
      <c r="J479" s="4"/>
      <c r="K479" s="4"/>
      <c r="L479" s="4"/>
      <c r="M479" s="4"/>
      <c r="N479" s="4"/>
      <c r="P479" s="4"/>
      <c r="Q479" s="4"/>
      <c r="R479" s="4"/>
      <c r="T479" s="4"/>
      <c r="W479" s="4"/>
      <c r="X479" s="4"/>
      <c r="Y479" s="4"/>
      <c r="AA479" s="4"/>
      <c r="AD479" s="4"/>
      <c r="AE479" s="4"/>
      <c r="AF479" s="4"/>
    </row>
    <row r="480" spans="2:32" x14ac:dyDescent="0.3">
      <c r="B480" s="4"/>
      <c r="C480" s="4"/>
      <c r="D480" s="4"/>
      <c r="F480" s="4"/>
      <c r="I480" s="4"/>
      <c r="J480" s="4"/>
      <c r="K480" s="4"/>
      <c r="L480" s="4"/>
      <c r="M480" s="4"/>
      <c r="N480" s="4"/>
      <c r="P480" s="4"/>
      <c r="Q480" s="4"/>
      <c r="R480" s="4"/>
      <c r="T480" s="4"/>
      <c r="W480" s="4"/>
      <c r="X480" s="4"/>
      <c r="Y480" s="4"/>
      <c r="AA480" s="4"/>
      <c r="AD480" s="4"/>
      <c r="AE480" s="4"/>
      <c r="AF480" s="4"/>
    </row>
    <row r="481" spans="2:32" x14ac:dyDescent="0.3">
      <c r="B481" s="4"/>
      <c r="C481" s="4"/>
      <c r="D481" s="4"/>
      <c r="F481" s="4"/>
      <c r="I481" s="4"/>
      <c r="J481" s="4"/>
      <c r="K481" s="4"/>
      <c r="L481" s="4"/>
      <c r="M481" s="4"/>
      <c r="N481" s="4"/>
      <c r="P481" s="4"/>
      <c r="Q481" s="4"/>
      <c r="R481" s="4"/>
      <c r="T481" s="4"/>
      <c r="W481" s="4"/>
      <c r="X481" s="4"/>
      <c r="Y481" s="4"/>
      <c r="AA481" s="4"/>
      <c r="AD481" s="4"/>
      <c r="AE481" s="4"/>
      <c r="AF481" s="4"/>
    </row>
    <row r="482" spans="2:32" x14ac:dyDescent="0.3">
      <c r="B482" s="4"/>
      <c r="C482" s="4"/>
      <c r="D482" s="4"/>
      <c r="F482" s="4"/>
      <c r="I482" s="4"/>
      <c r="J482" s="4"/>
      <c r="K482" s="4"/>
      <c r="L482" s="4"/>
      <c r="M482" s="4"/>
      <c r="N482" s="4"/>
      <c r="P482" s="4"/>
      <c r="Q482" s="4"/>
      <c r="R482" s="4"/>
      <c r="T482" s="4"/>
      <c r="W482" s="4"/>
      <c r="X482" s="4"/>
      <c r="Y482" s="4"/>
      <c r="AA482" s="4"/>
      <c r="AD482" s="4"/>
      <c r="AE482" s="4"/>
      <c r="AF482" s="4"/>
    </row>
    <row r="483" spans="2:32" x14ac:dyDescent="0.3">
      <c r="B483" s="4"/>
      <c r="C483" s="4"/>
      <c r="D483" s="4"/>
      <c r="F483" s="4"/>
      <c r="I483" s="4"/>
      <c r="J483" s="4"/>
      <c r="K483" s="4"/>
      <c r="L483" s="4"/>
      <c r="M483" s="4"/>
      <c r="N483" s="4"/>
      <c r="P483" s="4"/>
      <c r="Q483" s="4"/>
      <c r="R483" s="4"/>
      <c r="T483" s="4"/>
      <c r="W483" s="4"/>
      <c r="X483" s="4"/>
      <c r="Y483" s="4"/>
      <c r="AA483" s="4"/>
      <c r="AD483" s="4"/>
      <c r="AE483" s="4"/>
      <c r="AF483" s="4"/>
    </row>
    <row r="484" spans="2:32" x14ac:dyDescent="0.3">
      <c r="B484" s="4"/>
      <c r="C484" s="4"/>
      <c r="D484" s="4"/>
      <c r="F484" s="4"/>
      <c r="I484" s="4"/>
      <c r="J484" s="4"/>
      <c r="K484" s="4"/>
      <c r="L484" s="4"/>
      <c r="M484" s="4"/>
      <c r="N484" s="4"/>
      <c r="P484" s="4"/>
      <c r="Q484" s="4"/>
      <c r="R484" s="4"/>
      <c r="T484" s="4"/>
      <c r="W484" s="4"/>
      <c r="X484" s="4"/>
      <c r="Y484" s="4"/>
      <c r="AA484" s="4"/>
      <c r="AD484" s="4"/>
      <c r="AE484" s="4"/>
      <c r="AF484" s="4"/>
    </row>
    <row r="485" spans="2:32" x14ac:dyDescent="0.3">
      <c r="B485" s="4"/>
      <c r="C485" s="4"/>
      <c r="D485" s="4"/>
      <c r="F485" s="4"/>
      <c r="I485" s="4"/>
      <c r="J485" s="4"/>
      <c r="K485" s="4"/>
      <c r="L485" s="4"/>
      <c r="M485" s="4"/>
      <c r="N485" s="4"/>
      <c r="P485" s="4"/>
      <c r="Q485" s="4"/>
      <c r="R485" s="4"/>
      <c r="T485" s="4"/>
      <c r="W485" s="4"/>
      <c r="X485" s="4"/>
      <c r="Y485" s="4"/>
      <c r="AA485" s="4"/>
      <c r="AD485" s="4"/>
      <c r="AE485" s="4"/>
      <c r="AF485" s="4"/>
    </row>
    <row r="486" spans="2:32" x14ac:dyDescent="0.3">
      <c r="B486" s="4"/>
      <c r="C486" s="4"/>
      <c r="D486" s="4"/>
      <c r="F486" s="4"/>
      <c r="I486" s="4"/>
      <c r="J486" s="4"/>
      <c r="K486" s="4"/>
      <c r="L486" s="4"/>
      <c r="M486" s="4"/>
      <c r="N486" s="4"/>
      <c r="P486" s="4"/>
      <c r="Q486" s="4"/>
      <c r="R486" s="4"/>
      <c r="T486" s="4"/>
      <c r="W486" s="4"/>
      <c r="X486" s="4"/>
      <c r="Y486" s="4"/>
      <c r="AA486" s="4"/>
      <c r="AD486" s="4"/>
      <c r="AE486" s="4"/>
      <c r="AF486" s="4"/>
    </row>
    <row r="487" spans="2:32" x14ac:dyDescent="0.3">
      <c r="B487" s="4"/>
      <c r="C487" s="4"/>
      <c r="D487" s="4"/>
      <c r="F487" s="4"/>
      <c r="I487" s="4"/>
      <c r="J487" s="4"/>
      <c r="K487" s="4"/>
      <c r="L487" s="4"/>
      <c r="M487" s="4"/>
      <c r="N487" s="4"/>
      <c r="P487" s="4"/>
      <c r="Q487" s="4"/>
      <c r="R487" s="4"/>
      <c r="T487" s="4"/>
      <c r="W487" s="4"/>
      <c r="X487" s="4"/>
      <c r="Y487" s="4"/>
      <c r="AA487" s="4"/>
      <c r="AD487" s="4"/>
      <c r="AE487" s="4"/>
      <c r="AF487" s="4"/>
    </row>
    <row r="488" spans="2:32" x14ac:dyDescent="0.3">
      <c r="B488" s="4"/>
      <c r="C488" s="4"/>
      <c r="D488" s="4"/>
      <c r="F488" s="4"/>
      <c r="I488" s="4"/>
      <c r="J488" s="4"/>
      <c r="K488" s="4"/>
      <c r="L488" s="4"/>
      <c r="M488" s="4"/>
      <c r="N488" s="4"/>
      <c r="P488" s="4"/>
      <c r="Q488" s="4"/>
      <c r="R488" s="4"/>
      <c r="T488" s="4"/>
      <c r="W488" s="4"/>
      <c r="X488" s="4"/>
      <c r="Y488" s="4"/>
      <c r="AA488" s="4"/>
      <c r="AD488" s="4"/>
      <c r="AE488" s="4"/>
      <c r="AF488" s="4"/>
    </row>
    <row r="489" spans="2:32" x14ac:dyDescent="0.3">
      <c r="B489" s="4"/>
      <c r="C489" s="4"/>
      <c r="D489" s="4"/>
      <c r="F489" s="4"/>
      <c r="I489" s="4"/>
      <c r="J489" s="4"/>
      <c r="K489" s="4"/>
      <c r="L489" s="4"/>
      <c r="M489" s="4"/>
      <c r="N489" s="4"/>
      <c r="P489" s="4"/>
      <c r="Q489" s="4"/>
      <c r="R489" s="4"/>
      <c r="T489" s="4"/>
      <c r="W489" s="4"/>
      <c r="X489" s="4"/>
      <c r="Y489" s="4"/>
      <c r="AA489" s="4"/>
      <c r="AD489" s="4"/>
      <c r="AE489" s="4"/>
      <c r="AF489" s="4"/>
    </row>
    <row r="490" spans="2:32" x14ac:dyDescent="0.3">
      <c r="B490" s="4"/>
      <c r="C490" s="4"/>
      <c r="D490" s="4"/>
      <c r="F490" s="4"/>
      <c r="I490" s="4"/>
      <c r="J490" s="4"/>
      <c r="K490" s="4"/>
      <c r="L490" s="4"/>
      <c r="M490" s="4"/>
      <c r="N490" s="4"/>
      <c r="P490" s="4"/>
      <c r="Q490" s="4"/>
      <c r="R490" s="4"/>
      <c r="T490" s="4"/>
      <c r="W490" s="4"/>
      <c r="X490" s="4"/>
      <c r="Y490" s="4"/>
      <c r="AA490" s="4"/>
      <c r="AD490" s="4"/>
      <c r="AE490" s="4"/>
      <c r="AF490" s="4"/>
    </row>
    <row r="491" spans="2:32" x14ac:dyDescent="0.3">
      <c r="B491" s="4"/>
      <c r="C491" s="4"/>
      <c r="D491" s="4"/>
      <c r="F491" s="4"/>
      <c r="I491" s="4"/>
      <c r="J491" s="4"/>
      <c r="K491" s="4"/>
      <c r="L491" s="4"/>
      <c r="M491" s="4"/>
      <c r="N491" s="4"/>
      <c r="P491" s="4"/>
      <c r="Q491" s="4"/>
      <c r="R491" s="4"/>
      <c r="T491" s="4"/>
      <c r="W491" s="4"/>
      <c r="X491" s="4"/>
      <c r="Y491" s="4"/>
      <c r="AA491" s="4"/>
      <c r="AD491" s="4"/>
      <c r="AE491" s="4"/>
      <c r="AF491" s="4"/>
    </row>
    <row r="492" spans="2:32" x14ac:dyDescent="0.3">
      <c r="B492" s="4"/>
      <c r="C492" s="4"/>
      <c r="D492" s="4"/>
      <c r="F492" s="4"/>
      <c r="I492" s="4"/>
      <c r="J492" s="4"/>
      <c r="K492" s="4"/>
      <c r="L492" s="4"/>
      <c r="M492" s="4"/>
      <c r="N492" s="4"/>
      <c r="P492" s="4"/>
      <c r="Q492" s="4"/>
      <c r="R492" s="4"/>
      <c r="T492" s="4"/>
      <c r="W492" s="4"/>
      <c r="X492" s="4"/>
      <c r="Y492" s="4"/>
      <c r="AA492" s="4"/>
      <c r="AD492" s="4"/>
      <c r="AE492" s="4"/>
      <c r="AF492" s="4"/>
    </row>
    <row r="493" spans="2:32" x14ac:dyDescent="0.3">
      <c r="B493" s="4"/>
      <c r="C493" s="4"/>
      <c r="D493" s="4"/>
      <c r="F493" s="4"/>
      <c r="I493" s="4"/>
      <c r="J493" s="4"/>
      <c r="K493" s="4"/>
      <c r="L493" s="4"/>
      <c r="M493" s="4"/>
      <c r="N493" s="4"/>
      <c r="P493" s="4"/>
      <c r="Q493" s="4"/>
      <c r="R493" s="4"/>
      <c r="T493" s="4"/>
      <c r="W493" s="4"/>
      <c r="X493" s="4"/>
      <c r="Y493" s="4"/>
      <c r="AA493" s="4"/>
      <c r="AD493" s="4"/>
      <c r="AE493" s="4"/>
      <c r="AF493" s="4"/>
    </row>
    <row r="494" spans="2:32" x14ac:dyDescent="0.3">
      <c r="B494" s="4"/>
      <c r="C494" s="4"/>
      <c r="D494" s="4"/>
      <c r="F494" s="4"/>
      <c r="I494" s="4"/>
      <c r="J494" s="4"/>
      <c r="K494" s="4"/>
      <c r="L494" s="4"/>
      <c r="M494" s="4"/>
      <c r="N494" s="4"/>
      <c r="P494" s="4"/>
      <c r="Q494" s="4"/>
      <c r="R494" s="4"/>
      <c r="T494" s="4"/>
      <c r="W494" s="4"/>
      <c r="X494" s="4"/>
      <c r="Y494" s="4"/>
      <c r="AA494" s="4"/>
      <c r="AD494" s="4"/>
      <c r="AE494" s="4"/>
      <c r="AF494" s="4"/>
    </row>
    <row r="495" spans="2:32" x14ac:dyDescent="0.3">
      <c r="B495" s="4"/>
      <c r="C495" s="4"/>
      <c r="D495" s="4"/>
      <c r="F495" s="4"/>
      <c r="I495" s="4"/>
      <c r="J495" s="4"/>
      <c r="K495" s="4"/>
      <c r="L495" s="4"/>
      <c r="M495" s="4"/>
      <c r="N495" s="4"/>
      <c r="P495" s="4"/>
      <c r="Q495" s="4"/>
      <c r="R495" s="4"/>
      <c r="T495" s="4"/>
      <c r="W495" s="4"/>
      <c r="X495" s="4"/>
      <c r="Y495" s="4"/>
      <c r="AA495" s="4"/>
      <c r="AD495" s="4"/>
      <c r="AE495" s="4"/>
      <c r="AF495" s="4"/>
    </row>
    <row r="496" spans="2:32" x14ac:dyDescent="0.3">
      <c r="B496" s="4"/>
      <c r="C496" s="4"/>
      <c r="D496" s="4"/>
      <c r="F496" s="4"/>
      <c r="I496" s="4"/>
      <c r="J496" s="4"/>
      <c r="K496" s="4"/>
      <c r="L496" s="4"/>
      <c r="M496" s="4"/>
      <c r="N496" s="4"/>
      <c r="P496" s="4"/>
      <c r="Q496" s="4"/>
      <c r="R496" s="4"/>
      <c r="T496" s="4"/>
      <c r="W496" s="4"/>
      <c r="X496" s="4"/>
      <c r="Y496" s="4"/>
      <c r="AA496" s="4"/>
      <c r="AD496" s="4"/>
      <c r="AE496" s="4"/>
      <c r="AF496" s="4"/>
    </row>
    <row r="497" spans="2:32" x14ac:dyDescent="0.3">
      <c r="B497" s="4"/>
      <c r="C497" s="4"/>
      <c r="D497" s="4"/>
      <c r="F497" s="4"/>
      <c r="I497" s="4"/>
      <c r="J497" s="4"/>
      <c r="K497" s="4"/>
      <c r="L497" s="4"/>
      <c r="M497" s="4"/>
      <c r="N497" s="4"/>
      <c r="P497" s="4"/>
      <c r="Q497" s="4"/>
      <c r="R497" s="4"/>
      <c r="T497" s="4"/>
      <c r="W497" s="4"/>
      <c r="X497" s="4"/>
      <c r="Y497" s="4"/>
      <c r="AA497" s="4"/>
      <c r="AD497" s="4"/>
      <c r="AE497" s="4"/>
      <c r="AF497" s="4"/>
    </row>
    <row r="498" spans="2:32" x14ac:dyDescent="0.3">
      <c r="B498" s="4"/>
      <c r="C498" s="4"/>
      <c r="D498" s="4"/>
      <c r="F498" s="4"/>
      <c r="I498" s="4"/>
      <c r="J498" s="4"/>
      <c r="K498" s="4"/>
      <c r="L498" s="4"/>
      <c r="M498" s="4"/>
      <c r="N498" s="4"/>
      <c r="P498" s="4"/>
      <c r="Q498" s="4"/>
      <c r="R498" s="4"/>
      <c r="T498" s="4"/>
      <c r="W498" s="4"/>
      <c r="X498" s="4"/>
      <c r="Y498" s="4"/>
      <c r="AA498" s="4"/>
      <c r="AD498" s="4"/>
      <c r="AE498" s="4"/>
      <c r="AF498" s="4"/>
    </row>
    <row r="499" spans="2:32" x14ac:dyDescent="0.3">
      <c r="B499" s="4"/>
      <c r="C499" s="4"/>
      <c r="D499" s="4"/>
      <c r="F499" s="4"/>
      <c r="I499" s="4"/>
      <c r="J499" s="4"/>
      <c r="K499" s="4"/>
      <c r="L499" s="4"/>
      <c r="M499" s="4"/>
      <c r="N499" s="4"/>
      <c r="P499" s="4"/>
      <c r="Q499" s="4"/>
      <c r="R499" s="4"/>
      <c r="T499" s="4"/>
      <c r="W499" s="4"/>
      <c r="X499" s="4"/>
      <c r="Y499" s="4"/>
      <c r="AA499" s="4"/>
      <c r="AD499" s="4"/>
      <c r="AE499" s="4"/>
      <c r="AF499" s="4"/>
    </row>
    <row r="500" spans="2:32" x14ac:dyDescent="0.3">
      <c r="B500" s="4"/>
      <c r="C500" s="4"/>
      <c r="D500" s="4"/>
      <c r="F500" s="4"/>
      <c r="I500" s="4"/>
      <c r="J500" s="4"/>
      <c r="K500" s="4"/>
      <c r="L500" s="4"/>
      <c r="M500" s="4"/>
      <c r="N500" s="4"/>
      <c r="P500" s="4"/>
      <c r="Q500" s="4"/>
      <c r="R500" s="4"/>
      <c r="T500" s="4"/>
      <c r="W500" s="4"/>
      <c r="X500" s="4"/>
      <c r="Y500" s="4"/>
      <c r="AA500" s="4"/>
      <c r="AD500" s="4"/>
      <c r="AE500" s="4"/>
      <c r="AF500" s="4"/>
    </row>
    <row r="501" spans="2:32" x14ac:dyDescent="0.3">
      <c r="B501" s="4"/>
      <c r="C501" s="4"/>
      <c r="D501" s="4"/>
      <c r="F501" s="4"/>
      <c r="I501" s="4"/>
      <c r="J501" s="4"/>
      <c r="K501" s="4"/>
      <c r="L501" s="4"/>
      <c r="M501" s="4"/>
      <c r="N501" s="4"/>
      <c r="P501" s="4"/>
      <c r="Q501" s="4"/>
      <c r="R501" s="4"/>
      <c r="T501" s="4"/>
      <c r="W501" s="4"/>
      <c r="X501" s="4"/>
      <c r="Y501" s="4"/>
      <c r="AA501" s="4"/>
      <c r="AD501" s="4"/>
      <c r="AE501" s="4"/>
      <c r="AF501" s="4"/>
    </row>
    <row r="502" spans="2:32" x14ac:dyDescent="0.3">
      <c r="B502" s="4"/>
      <c r="C502" s="4"/>
      <c r="D502" s="4"/>
      <c r="F502" s="4"/>
      <c r="I502" s="4"/>
      <c r="J502" s="4"/>
      <c r="K502" s="4"/>
      <c r="L502" s="4"/>
      <c r="M502" s="4"/>
      <c r="N502" s="4"/>
      <c r="P502" s="4"/>
      <c r="Q502" s="4"/>
      <c r="R502" s="4"/>
      <c r="T502" s="4"/>
      <c r="W502" s="4"/>
      <c r="X502" s="4"/>
      <c r="Y502" s="4"/>
      <c r="AA502" s="4"/>
      <c r="AD502" s="4"/>
      <c r="AE502" s="4"/>
      <c r="AF502" s="4"/>
    </row>
    <row r="503" spans="2:32" x14ac:dyDescent="0.3">
      <c r="B503" s="4"/>
      <c r="C503" s="4"/>
      <c r="D503" s="4"/>
      <c r="F503" s="4"/>
      <c r="I503" s="4"/>
      <c r="J503" s="4"/>
      <c r="K503" s="4"/>
      <c r="L503" s="4"/>
      <c r="M503" s="4"/>
      <c r="N503" s="4"/>
      <c r="P503" s="4"/>
      <c r="Q503" s="4"/>
      <c r="R503" s="4"/>
      <c r="T503" s="4"/>
      <c r="W503" s="4"/>
      <c r="X503" s="4"/>
      <c r="Y503" s="4"/>
      <c r="AA503" s="4"/>
      <c r="AD503" s="4"/>
      <c r="AE503" s="4"/>
      <c r="AF503" s="4"/>
    </row>
    <row r="504" spans="2:32" x14ac:dyDescent="0.3">
      <c r="B504" s="4"/>
      <c r="C504" s="4"/>
      <c r="D504" s="4"/>
      <c r="F504" s="4"/>
      <c r="I504" s="4"/>
      <c r="J504" s="4"/>
      <c r="K504" s="4"/>
      <c r="L504" s="4"/>
      <c r="M504" s="4"/>
      <c r="N504" s="4"/>
      <c r="P504" s="4"/>
      <c r="Q504" s="4"/>
      <c r="R504" s="4"/>
      <c r="T504" s="4"/>
      <c r="W504" s="4"/>
      <c r="X504" s="4"/>
      <c r="Y504" s="4"/>
      <c r="AA504" s="4"/>
      <c r="AD504" s="4"/>
      <c r="AE504" s="4"/>
      <c r="AF504" s="4"/>
    </row>
    <row r="505" spans="2:32" x14ac:dyDescent="0.3">
      <c r="B505" s="4"/>
      <c r="C505" s="4"/>
      <c r="D505" s="4"/>
      <c r="F505" s="4"/>
      <c r="I505" s="4"/>
      <c r="J505" s="4"/>
      <c r="K505" s="4"/>
      <c r="L505" s="4"/>
      <c r="M505" s="4"/>
      <c r="N505" s="4"/>
      <c r="P505" s="4"/>
      <c r="Q505" s="4"/>
      <c r="R505" s="4"/>
      <c r="T505" s="4"/>
      <c r="W505" s="4"/>
      <c r="X505" s="4"/>
      <c r="Y505" s="4"/>
      <c r="AA505" s="4"/>
      <c r="AD505" s="4"/>
      <c r="AE505" s="4"/>
      <c r="AF505" s="4"/>
    </row>
    <row r="506" spans="2:32" x14ac:dyDescent="0.3">
      <c r="B506" s="4"/>
      <c r="C506" s="4"/>
      <c r="D506" s="4"/>
      <c r="F506" s="4"/>
      <c r="I506" s="4"/>
      <c r="J506" s="4"/>
      <c r="K506" s="4"/>
      <c r="L506" s="4"/>
      <c r="M506" s="4"/>
      <c r="N506" s="4"/>
      <c r="P506" s="4"/>
      <c r="Q506" s="4"/>
      <c r="R506" s="4"/>
      <c r="T506" s="4"/>
      <c r="W506" s="4"/>
      <c r="X506" s="4"/>
      <c r="Y506" s="4"/>
      <c r="AA506" s="4"/>
      <c r="AD506" s="4"/>
      <c r="AE506" s="4"/>
      <c r="AF506" s="4"/>
    </row>
    <row r="507" spans="2:32" x14ac:dyDescent="0.3">
      <c r="B507" s="4"/>
      <c r="C507" s="4"/>
      <c r="D507" s="4"/>
      <c r="F507" s="4"/>
      <c r="I507" s="4"/>
      <c r="J507" s="4"/>
      <c r="K507" s="4"/>
      <c r="L507" s="4"/>
      <c r="M507" s="4"/>
      <c r="N507" s="4"/>
      <c r="P507" s="4"/>
      <c r="Q507" s="4"/>
      <c r="R507" s="4"/>
      <c r="T507" s="4"/>
      <c r="W507" s="4"/>
      <c r="X507" s="4"/>
      <c r="Y507" s="4"/>
      <c r="AA507" s="4"/>
      <c r="AD507" s="4"/>
      <c r="AE507" s="4"/>
      <c r="AF507" s="4"/>
    </row>
    <row r="508" spans="2:32" x14ac:dyDescent="0.3">
      <c r="B508" s="4"/>
      <c r="C508" s="4"/>
      <c r="D508" s="4"/>
      <c r="F508" s="4"/>
      <c r="I508" s="4"/>
      <c r="J508" s="4"/>
      <c r="K508" s="4"/>
      <c r="L508" s="4"/>
      <c r="M508" s="4"/>
      <c r="N508" s="4"/>
      <c r="P508" s="4"/>
      <c r="Q508" s="4"/>
      <c r="R508" s="4"/>
      <c r="T508" s="4"/>
      <c r="W508" s="4"/>
      <c r="X508" s="4"/>
      <c r="Y508" s="4"/>
      <c r="AA508" s="4"/>
      <c r="AD508" s="4"/>
      <c r="AE508" s="4"/>
      <c r="AF508" s="4"/>
    </row>
    <row r="509" spans="2:32" x14ac:dyDescent="0.3">
      <c r="B509" s="4"/>
      <c r="C509" s="4"/>
      <c r="D509" s="4"/>
      <c r="F509" s="4"/>
      <c r="I509" s="4"/>
      <c r="J509" s="4"/>
      <c r="K509" s="4"/>
      <c r="L509" s="4"/>
      <c r="M509" s="4"/>
      <c r="N509" s="4"/>
      <c r="P509" s="4"/>
      <c r="Q509" s="4"/>
      <c r="R509" s="4"/>
      <c r="T509" s="4"/>
      <c r="W509" s="4"/>
      <c r="X509" s="4"/>
      <c r="Y509" s="4"/>
      <c r="AA509" s="4"/>
      <c r="AD509" s="4"/>
      <c r="AE509" s="4"/>
      <c r="AF509" s="4"/>
    </row>
    <row r="510" spans="2:32" x14ac:dyDescent="0.3">
      <c r="B510" s="4"/>
      <c r="C510" s="4"/>
      <c r="D510" s="4"/>
      <c r="F510" s="4"/>
      <c r="I510" s="4"/>
      <c r="J510" s="4"/>
      <c r="K510" s="4"/>
      <c r="L510" s="4"/>
      <c r="M510" s="4"/>
      <c r="N510" s="4"/>
      <c r="P510" s="4"/>
      <c r="Q510" s="4"/>
      <c r="R510" s="4"/>
      <c r="T510" s="4"/>
      <c r="W510" s="4"/>
      <c r="X510" s="4"/>
      <c r="Y510" s="4"/>
      <c r="AA510" s="4"/>
      <c r="AD510" s="4"/>
      <c r="AE510" s="4"/>
      <c r="AF510" s="4"/>
    </row>
    <row r="511" spans="2:32" x14ac:dyDescent="0.3">
      <c r="B511" s="4"/>
      <c r="C511" s="4"/>
      <c r="D511" s="4"/>
      <c r="F511" s="4"/>
      <c r="I511" s="4"/>
      <c r="J511" s="4"/>
      <c r="K511" s="4"/>
      <c r="L511" s="4"/>
      <c r="M511" s="4"/>
      <c r="N511" s="4"/>
      <c r="P511" s="4"/>
      <c r="Q511" s="4"/>
      <c r="R511" s="4"/>
      <c r="T511" s="4"/>
      <c r="W511" s="4"/>
      <c r="X511" s="4"/>
      <c r="Y511" s="4"/>
      <c r="AA511" s="4"/>
      <c r="AD511" s="4"/>
      <c r="AE511" s="4"/>
      <c r="AF511" s="4"/>
    </row>
    <row r="512" spans="2:32" x14ac:dyDescent="0.3">
      <c r="B512" s="4"/>
      <c r="C512" s="4"/>
      <c r="D512" s="4"/>
      <c r="F512" s="4"/>
      <c r="I512" s="4"/>
      <c r="J512" s="4"/>
      <c r="K512" s="4"/>
      <c r="L512" s="4"/>
      <c r="M512" s="4"/>
      <c r="N512" s="4"/>
      <c r="P512" s="4"/>
      <c r="Q512" s="4"/>
      <c r="R512" s="4"/>
      <c r="T512" s="4"/>
      <c r="W512" s="4"/>
      <c r="X512" s="4"/>
      <c r="Y512" s="4"/>
      <c r="AA512" s="4"/>
      <c r="AD512" s="4"/>
      <c r="AE512" s="4"/>
      <c r="AF512" s="4"/>
    </row>
    <row r="513" spans="2:32" x14ac:dyDescent="0.3">
      <c r="B513" s="4"/>
      <c r="C513" s="4"/>
      <c r="D513" s="4"/>
      <c r="F513" s="4"/>
      <c r="I513" s="4"/>
      <c r="J513" s="4"/>
      <c r="K513" s="4"/>
      <c r="L513" s="4"/>
      <c r="M513" s="4"/>
      <c r="N513" s="4"/>
      <c r="P513" s="4"/>
      <c r="Q513" s="4"/>
      <c r="R513" s="4"/>
      <c r="T513" s="4"/>
      <c r="W513" s="4"/>
      <c r="X513" s="4"/>
      <c r="Y513" s="4"/>
      <c r="AA513" s="4"/>
      <c r="AD513" s="4"/>
      <c r="AE513" s="4"/>
      <c r="AF513" s="4"/>
    </row>
    <row r="514" spans="2:32" x14ac:dyDescent="0.3">
      <c r="B514" s="4"/>
      <c r="C514" s="4"/>
      <c r="D514" s="4"/>
      <c r="F514" s="4"/>
      <c r="I514" s="4"/>
      <c r="J514" s="4"/>
      <c r="K514" s="4"/>
      <c r="L514" s="4"/>
      <c r="M514" s="4"/>
      <c r="N514" s="4"/>
      <c r="P514" s="4"/>
      <c r="Q514" s="4"/>
      <c r="R514" s="4"/>
      <c r="T514" s="4"/>
      <c r="W514" s="4"/>
      <c r="X514" s="4"/>
      <c r="Y514" s="4"/>
      <c r="AA514" s="4"/>
      <c r="AD514" s="4"/>
      <c r="AE514" s="4"/>
      <c r="AF514" s="4"/>
    </row>
    <row r="515" spans="2:32" x14ac:dyDescent="0.3">
      <c r="B515" s="4"/>
      <c r="C515" s="4"/>
      <c r="D515" s="4"/>
      <c r="F515" s="4"/>
      <c r="I515" s="4"/>
      <c r="J515" s="4"/>
      <c r="K515" s="4"/>
      <c r="L515" s="4"/>
      <c r="M515" s="4"/>
      <c r="N515" s="4"/>
      <c r="P515" s="4"/>
      <c r="Q515" s="4"/>
      <c r="R515" s="4"/>
      <c r="T515" s="4"/>
      <c r="W515" s="4"/>
      <c r="X515" s="4"/>
      <c r="Y515" s="4"/>
      <c r="AA515" s="4"/>
      <c r="AD515" s="4"/>
      <c r="AE515" s="4"/>
      <c r="AF515" s="4"/>
    </row>
    <row r="516" spans="2:32" x14ac:dyDescent="0.3">
      <c r="B516" s="4"/>
      <c r="C516" s="4"/>
      <c r="D516" s="4"/>
      <c r="F516" s="4"/>
      <c r="I516" s="4"/>
      <c r="J516" s="4"/>
      <c r="K516" s="4"/>
      <c r="L516" s="4"/>
      <c r="M516" s="4"/>
      <c r="N516" s="4"/>
      <c r="P516" s="4"/>
      <c r="Q516" s="4"/>
      <c r="R516" s="4"/>
      <c r="T516" s="4"/>
      <c r="W516" s="4"/>
      <c r="X516" s="4"/>
      <c r="Y516" s="4"/>
      <c r="AA516" s="4"/>
      <c r="AD516" s="4"/>
      <c r="AE516" s="4"/>
      <c r="AF516" s="4"/>
    </row>
    <row r="517" spans="2:32" x14ac:dyDescent="0.3">
      <c r="B517" s="4"/>
      <c r="C517" s="4"/>
      <c r="D517" s="4"/>
      <c r="F517" s="4"/>
      <c r="I517" s="4"/>
      <c r="J517" s="4"/>
      <c r="K517" s="4"/>
      <c r="L517" s="4"/>
      <c r="M517" s="4"/>
      <c r="N517" s="4"/>
      <c r="P517" s="4"/>
      <c r="Q517" s="4"/>
      <c r="R517" s="4"/>
      <c r="T517" s="4"/>
      <c r="W517" s="4"/>
      <c r="X517" s="4"/>
      <c r="Y517" s="4"/>
      <c r="AA517" s="4"/>
      <c r="AD517" s="4"/>
      <c r="AE517" s="4"/>
      <c r="AF517" s="4"/>
    </row>
    <row r="518" spans="2:32" x14ac:dyDescent="0.3">
      <c r="B518" s="4"/>
      <c r="C518" s="4"/>
      <c r="D518" s="4"/>
      <c r="F518" s="4"/>
      <c r="I518" s="4"/>
      <c r="J518" s="4"/>
      <c r="K518" s="4"/>
      <c r="L518" s="4"/>
      <c r="M518" s="4"/>
      <c r="N518" s="4"/>
      <c r="P518" s="4"/>
      <c r="Q518" s="4"/>
      <c r="R518" s="4"/>
      <c r="T518" s="4"/>
      <c r="W518" s="4"/>
      <c r="X518" s="4"/>
      <c r="Y518" s="4"/>
      <c r="AA518" s="4"/>
      <c r="AD518" s="4"/>
      <c r="AE518" s="4"/>
      <c r="AF518" s="4"/>
    </row>
    <row r="519" spans="2:32" x14ac:dyDescent="0.3">
      <c r="B519" s="4"/>
      <c r="C519" s="4"/>
      <c r="D519" s="4"/>
      <c r="F519" s="4"/>
      <c r="I519" s="4"/>
      <c r="J519" s="4"/>
      <c r="K519" s="4"/>
      <c r="L519" s="4"/>
      <c r="M519" s="4"/>
      <c r="N519" s="4"/>
      <c r="P519" s="4"/>
      <c r="Q519" s="4"/>
      <c r="R519" s="4"/>
      <c r="T519" s="4"/>
      <c r="W519" s="4"/>
      <c r="X519" s="4"/>
      <c r="Y519" s="4"/>
      <c r="AA519" s="4"/>
      <c r="AD519" s="4"/>
      <c r="AE519" s="4"/>
      <c r="AF519" s="4"/>
    </row>
    <row r="520" spans="2:32" x14ac:dyDescent="0.3">
      <c r="B520" s="4"/>
      <c r="C520" s="4"/>
      <c r="D520" s="4"/>
      <c r="F520" s="4"/>
      <c r="I520" s="4"/>
      <c r="J520" s="4"/>
      <c r="K520" s="4"/>
      <c r="L520" s="4"/>
      <c r="M520" s="4"/>
      <c r="N520" s="4"/>
      <c r="P520" s="4"/>
      <c r="Q520" s="4"/>
      <c r="R520" s="4"/>
      <c r="T520" s="4"/>
      <c r="W520" s="4"/>
      <c r="X520" s="4"/>
      <c r="Y520" s="4"/>
      <c r="AA520" s="4"/>
      <c r="AD520" s="4"/>
      <c r="AE520" s="4"/>
      <c r="AF520" s="4"/>
    </row>
    <row r="521" spans="2:32" x14ac:dyDescent="0.3">
      <c r="B521" s="4"/>
      <c r="C521" s="4"/>
      <c r="D521" s="4"/>
      <c r="F521" s="4"/>
      <c r="I521" s="4"/>
      <c r="J521" s="4"/>
      <c r="K521" s="4"/>
      <c r="L521" s="4"/>
      <c r="M521" s="4"/>
      <c r="N521" s="4"/>
      <c r="P521" s="4"/>
      <c r="Q521" s="4"/>
      <c r="R521" s="4"/>
      <c r="T521" s="4"/>
      <c r="W521" s="4"/>
      <c r="X521" s="4"/>
      <c r="Y521" s="4"/>
      <c r="AA521" s="4"/>
      <c r="AD521" s="4"/>
      <c r="AE521" s="4"/>
      <c r="AF521" s="4"/>
    </row>
    <row r="522" spans="2:32" x14ac:dyDescent="0.3">
      <c r="B522" s="4"/>
      <c r="C522" s="4"/>
      <c r="D522" s="4"/>
      <c r="F522" s="4"/>
      <c r="I522" s="4"/>
      <c r="J522" s="4"/>
      <c r="K522" s="4"/>
      <c r="L522" s="4"/>
      <c r="M522" s="4"/>
      <c r="N522" s="4"/>
      <c r="P522" s="4"/>
      <c r="Q522" s="4"/>
      <c r="R522" s="4"/>
      <c r="T522" s="4"/>
      <c r="W522" s="4"/>
      <c r="X522" s="4"/>
      <c r="Y522" s="4"/>
      <c r="AA522" s="4"/>
      <c r="AD522" s="4"/>
      <c r="AE522" s="4"/>
      <c r="AF522" s="4"/>
    </row>
    <row r="523" spans="2:32" x14ac:dyDescent="0.3">
      <c r="B523" s="4"/>
      <c r="C523" s="4"/>
      <c r="D523" s="4"/>
      <c r="F523" s="4"/>
      <c r="I523" s="4"/>
      <c r="J523" s="4"/>
      <c r="K523" s="4"/>
      <c r="L523" s="4"/>
      <c r="M523" s="4"/>
      <c r="N523" s="4"/>
      <c r="P523" s="4"/>
      <c r="Q523" s="4"/>
      <c r="R523" s="4"/>
      <c r="T523" s="4"/>
      <c r="W523" s="4"/>
      <c r="X523" s="4"/>
      <c r="Y523" s="4"/>
      <c r="AA523" s="4"/>
      <c r="AD523" s="4"/>
      <c r="AE523" s="4"/>
      <c r="AF523" s="4"/>
    </row>
    <row r="524" spans="2:32" x14ac:dyDescent="0.3">
      <c r="B524" s="4"/>
      <c r="C524" s="4"/>
      <c r="D524" s="4"/>
      <c r="F524" s="4"/>
      <c r="I524" s="4"/>
      <c r="J524" s="4"/>
      <c r="K524" s="4"/>
      <c r="L524" s="4"/>
      <c r="M524" s="4"/>
      <c r="N524" s="4"/>
      <c r="P524" s="4"/>
      <c r="Q524" s="4"/>
      <c r="R524" s="4"/>
      <c r="T524" s="4"/>
      <c r="W524" s="4"/>
      <c r="X524" s="4"/>
      <c r="Y524" s="4"/>
      <c r="AA524" s="4"/>
      <c r="AD524" s="4"/>
      <c r="AE524" s="4"/>
      <c r="AF524" s="4"/>
    </row>
    <row r="525" spans="2:32" x14ac:dyDescent="0.3">
      <c r="B525" s="4"/>
      <c r="C525" s="4"/>
      <c r="D525" s="4"/>
      <c r="F525" s="4"/>
      <c r="I525" s="4"/>
      <c r="J525" s="4"/>
      <c r="K525" s="4"/>
      <c r="L525" s="4"/>
      <c r="M525" s="4"/>
      <c r="N525" s="4"/>
      <c r="P525" s="4"/>
      <c r="Q525" s="4"/>
      <c r="R525" s="4"/>
      <c r="T525" s="4"/>
      <c r="W525" s="4"/>
      <c r="X525" s="4"/>
      <c r="Y525" s="4"/>
      <c r="AA525" s="4"/>
      <c r="AD525" s="4"/>
      <c r="AE525" s="4"/>
      <c r="AF525" s="4"/>
    </row>
    <row r="526" spans="2:32" x14ac:dyDescent="0.3">
      <c r="B526" s="4"/>
      <c r="C526" s="4"/>
      <c r="D526" s="4"/>
      <c r="F526" s="4"/>
      <c r="I526" s="4"/>
      <c r="J526" s="4"/>
      <c r="K526" s="4"/>
      <c r="L526" s="4"/>
      <c r="M526" s="4"/>
      <c r="N526" s="4"/>
      <c r="P526" s="4"/>
      <c r="Q526" s="4"/>
      <c r="R526" s="4"/>
      <c r="T526" s="4"/>
      <c r="W526" s="4"/>
      <c r="X526" s="4"/>
      <c r="Y526" s="4"/>
      <c r="AA526" s="4"/>
      <c r="AD526" s="4"/>
      <c r="AE526" s="4"/>
      <c r="AF526" s="4"/>
    </row>
    <row r="527" spans="2:32" x14ac:dyDescent="0.3">
      <c r="B527" s="4"/>
      <c r="C527" s="4"/>
      <c r="D527" s="4"/>
      <c r="F527" s="4"/>
      <c r="I527" s="4"/>
      <c r="J527" s="4"/>
      <c r="K527" s="4"/>
      <c r="L527" s="4"/>
      <c r="M527" s="4"/>
      <c r="N527" s="4"/>
      <c r="P527" s="4"/>
      <c r="Q527" s="4"/>
      <c r="R527" s="4"/>
      <c r="T527" s="4"/>
      <c r="W527" s="4"/>
      <c r="X527" s="4"/>
      <c r="Y527" s="4"/>
      <c r="AA527" s="4"/>
      <c r="AD527" s="4"/>
      <c r="AE527" s="4"/>
      <c r="AF527" s="4"/>
    </row>
    <row r="528" spans="2:32" x14ac:dyDescent="0.3">
      <c r="B528" s="4"/>
      <c r="C528" s="4"/>
      <c r="D528" s="4"/>
      <c r="F528" s="4"/>
      <c r="I528" s="4"/>
      <c r="J528" s="4"/>
      <c r="K528" s="4"/>
      <c r="L528" s="4"/>
      <c r="M528" s="4"/>
      <c r="N528" s="4"/>
      <c r="P528" s="4"/>
      <c r="Q528" s="4"/>
      <c r="R528" s="4"/>
      <c r="T528" s="4"/>
      <c r="W528" s="4"/>
      <c r="X528" s="4"/>
      <c r="Y528" s="4"/>
      <c r="AA528" s="4"/>
      <c r="AD528" s="4"/>
      <c r="AE528" s="4"/>
      <c r="AF528" s="4"/>
    </row>
    <row r="529" spans="2:32" x14ac:dyDescent="0.3">
      <c r="B529" s="4"/>
      <c r="C529" s="4"/>
      <c r="D529" s="4"/>
      <c r="F529" s="4"/>
      <c r="I529" s="4"/>
      <c r="J529" s="4"/>
      <c r="K529" s="4"/>
      <c r="L529" s="4"/>
      <c r="M529" s="4"/>
      <c r="N529" s="4"/>
      <c r="P529" s="4"/>
      <c r="Q529" s="4"/>
      <c r="R529" s="4"/>
      <c r="T529" s="4"/>
      <c r="W529" s="4"/>
      <c r="X529" s="4"/>
      <c r="Y529" s="4"/>
      <c r="AA529" s="4"/>
      <c r="AD529" s="4"/>
      <c r="AE529" s="4"/>
      <c r="AF529" s="4"/>
    </row>
    <row r="530" spans="2:32" x14ac:dyDescent="0.3">
      <c r="B530" s="4"/>
      <c r="C530" s="4"/>
      <c r="D530" s="4"/>
      <c r="F530" s="4"/>
      <c r="I530" s="4"/>
      <c r="J530" s="4"/>
      <c r="K530" s="4"/>
      <c r="L530" s="4"/>
      <c r="M530" s="4"/>
      <c r="N530" s="4"/>
      <c r="P530" s="4"/>
      <c r="Q530" s="4"/>
      <c r="R530" s="4"/>
      <c r="T530" s="4"/>
      <c r="W530" s="4"/>
      <c r="X530" s="4"/>
      <c r="Y530" s="4"/>
      <c r="AA530" s="4"/>
      <c r="AD530" s="4"/>
      <c r="AE530" s="4"/>
      <c r="AF530" s="4"/>
    </row>
    <row r="531" spans="2:32" x14ac:dyDescent="0.3">
      <c r="B531" s="4"/>
      <c r="C531" s="4"/>
      <c r="D531" s="4"/>
      <c r="F531" s="4"/>
      <c r="I531" s="4"/>
      <c r="J531" s="4"/>
      <c r="K531" s="4"/>
      <c r="L531" s="4"/>
      <c r="M531" s="4"/>
      <c r="N531" s="4"/>
      <c r="P531" s="4"/>
      <c r="Q531" s="4"/>
      <c r="R531" s="4"/>
      <c r="T531" s="4"/>
      <c r="W531" s="4"/>
      <c r="X531" s="4"/>
      <c r="Y531" s="4"/>
      <c r="AA531" s="4"/>
      <c r="AD531" s="4"/>
      <c r="AE531" s="4"/>
      <c r="AF531" s="4"/>
    </row>
    <row r="532" spans="2:32" x14ac:dyDescent="0.3">
      <c r="B532" s="4"/>
      <c r="C532" s="4"/>
      <c r="D532" s="4"/>
      <c r="F532" s="4"/>
      <c r="I532" s="4"/>
      <c r="J532" s="4"/>
      <c r="K532" s="4"/>
      <c r="L532" s="4"/>
      <c r="M532" s="4"/>
      <c r="N532" s="4"/>
      <c r="P532" s="4"/>
      <c r="Q532" s="4"/>
      <c r="R532" s="4"/>
      <c r="T532" s="4"/>
      <c r="W532" s="4"/>
      <c r="X532" s="4"/>
      <c r="Y532" s="4"/>
      <c r="AA532" s="4"/>
      <c r="AD532" s="4"/>
      <c r="AE532" s="4"/>
      <c r="AF532" s="4"/>
    </row>
    <row r="533" spans="2:32" x14ac:dyDescent="0.3">
      <c r="B533" s="4"/>
      <c r="C533" s="4"/>
      <c r="D533" s="4"/>
      <c r="F533" s="4"/>
      <c r="I533" s="4"/>
      <c r="J533" s="4"/>
      <c r="K533" s="4"/>
      <c r="L533" s="4"/>
      <c r="M533" s="4"/>
      <c r="N533" s="4"/>
      <c r="P533" s="4"/>
      <c r="Q533" s="4"/>
      <c r="R533" s="4"/>
      <c r="T533" s="4"/>
      <c r="W533" s="4"/>
      <c r="X533" s="4"/>
      <c r="Y533" s="4"/>
      <c r="AA533" s="4"/>
      <c r="AD533" s="4"/>
      <c r="AE533" s="4"/>
      <c r="AF533" s="4"/>
    </row>
    <row r="534" spans="2:32" x14ac:dyDescent="0.3">
      <c r="B534" s="4"/>
      <c r="C534" s="4"/>
      <c r="D534" s="4"/>
      <c r="F534" s="4"/>
      <c r="I534" s="4"/>
      <c r="J534" s="4"/>
      <c r="K534" s="4"/>
      <c r="L534" s="4"/>
      <c r="M534" s="4"/>
      <c r="N534" s="4"/>
      <c r="P534" s="4"/>
      <c r="Q534" s="4"/>
      <c r="R534" s="4"/>
      <c r="T534" s="4"/>
      <c r="W534" s="4"/>
      <c r="X534" s="4"/>
      <c r="Y534" s="4"/>
      <c r="AA534" s="4"/>
      <c r="AD534" s="4"/>
      <c r="AE534" s="4"/>
      <c r="AF534" s="4"/>
    </row>
    <row r="535" spans="2:32" x14ac:dyDescent="0.3">
      <c r="B535" s="4"/>
      <c r="C535" s="4"/>
      <c r="D535" s="4"/>
      <c r="F535" s="4"/>
      <c r="I535" s="4"/>
      <c r="J535" s="4"/>
      <c r="K535" s="4"/>
      <c r="L535" s="4"/>
      <c r="M535" s="4"/>
      <c r="N535" s="4"/>
      <c r="P535" s="4"/>
      <c r="Q535" s="4"/>
      <c r="R535" s="4"/>
      <c r="T535" s="4"/>
      <c r="W535" s="4"/>
      <c r="X535" s="4"/>
      <c r="Y535" s="4"/>
      <c r="AA535" s="4"/>
      <c r="AD535" s="4"/>
      <c r="AE535" s="4"/>
      <c r="AF535" s="4"/>
    </row>
    <row r="536" spans="2:32" x14ac:dyDescent="0.3">
      <c r="B536" s="4"/>
      <c r="C536" s="4"/>
      <c r="D536" s="4"/>
      <c r="F536" s="4"/>
      <c r="I536" s="4"/>
      <c r="J536" s="4"/>
      <c r="K536" s="4"/>
      <c r="L536" s="4"/>
      <c r="M536" s="4"/>
      <c r="N536" s="4"/>
      <c r="P536" s="4"/>
      <c r="Q536" s="4"/>
      <c r="R536" s="4"/>
      <c r="T536" s="4"/>
      <c r="W536" s="4"/>
      <c r="X536" s="4"/>
      <c r="Y536" s="4"/>
      <c r="AA536" s="4"/>
      <c r="AD536" s="4"/>
      <c r="AE536" s="4"/>
      <c r="AF536" s="4"/>
    </row>
    <row r="537" spans="2:32" x14ac:dyDescent="0.3">
      <c r="B537" s="4"/>
      <c r="C537" s="4"/>
      <c r="D537" s="4"/>
      <c r="F537" s="4"/>
      <c r="I537" s="4"/>
      <c r="J537" s="4"/>
      <c r="K537" s="4"/>
      <c r="L537" s="4"/>
      <c r="M537" s="4"/>
      <c r="N537" s="4"/>
      <c r="P537" s="4"/>
      <c r="Q537" s="4"/>
      <c r="R537" s="4"/>
      <c r="T537" s="4"/>
      <c r="W537" s="4"/>
      <c r="X537" s="4"/>
      <c r="Y537" s="4"/>
      <c r="AA537" s="4"/>
      <c r="AD537" s="4"/>
      <c r="AE537" s="4"/>
      <c r="AF537" s="4"/>
    </row>
    <row r="538" spans="2:32" x14ac:dyDescent="0.3">
      <c r="B538" s="4"/>
      <c r="C538" s="4"/>
      <c r="D538" s="4"/>
      <c r="F538" s="4"/>
      <c r="I538" s="4"/>
      <c r="J538" s="4"/>
      <c r="K538" s="4"/>
      <c r="L538" s="4"/>
      <c r="M538" s="4"/>
      <c r="N538" s="4"/>
      <c r="P538" s="4"/>
      <c r="Q538" s="4"/>
      <c r="R538" s="4"/>
      <c r="T538" s="4"/>
      <c r="W538" s="4"/>
      <c r="X538" s="4"/>
      <c r="Y538" s="4"/>
      <c r="AA538" s="4"/>
      <c r="AD538" s="4"/>
      <c r="AE538" s="4"/>
      <c r="AF538" s="4"/>
    </row>
    <row r="539" spans="2:32" x14ac:dyDescent="0.3">
      <c r="B539" s="4"/>
      <c r="C539" s="4"/>
      <c r="D539" s="4"/>
      <c r="F539" s="4"/>
      <c r="I539" s="4"/>
      <c r="J539" s="4"/>
      <c r="K539" s="4"/>
      <c r="L539" s="4"/>
      <c r="M539" s="4"/>
      <c r="N539" s="4"/>
      <c r="P539" s="4"/>
      <c r="Q539" s="4"/>
      <c r="R539" s="4"/>
      <c r="T539" s="4"/>
      <c r="W539" s="4"/>
      <c r="X539" s="4"/>
      <c r="Y539" s="4"/>
      <c r="AA539" s="4"/>
      <c r="AD539" s="4"/>
      <c r="AE539" s="4"/>
      <c r="AF539" s="4"/>
    </row>
    <row r="540" spans="2:32" x14ac:dyDescent="0.3">
      <c r="B540" s="4"/>
      <c r="C540" s="4"/>
      <c r="D540" s="4"/>
      <c r="F540" s="4"/>
      <c r="I540" s="4"/>
      <c r="J540" s="4"/>
      <c r="K540" s="4"/>
      <c r="L540" s="4"/>
      <c r="M540" s="4"/>
      <c r="N540" s="4"/>
      <c r="P540" s="4"/>
      <c r="Q540" s="4"/>
      <c r="R540" s="4"/>
      <c r="T540" s="4"/>
      <c r="W540" s="4"/>
      <c r="X540" s="4"/>
      <c r="Y540" s="4"/>
      <c r="AA540" s="4"/>
      <c r="AD540" s="4"/>
      <c r="AE540" s="4"/>
      <c r="AF540" s="4"/>
    </row>
    <row r="541" spans="2:32" x14ac:dyDescent="0.3">
      <c r="B541" s="4"/>
      <c r="C541" s="4"/>
      <c r="D541" s="4"/>
      <c r="F541" s="4"/>
      <c r="I541" s="4"/>
      <c r="J541" s="4"/>
      <c r="K541" s="4"/>
      <c r="L541" s="4"/>
      <c r="M541" s="4"/>
      <c r="N541" s="4"/>
      <c r="P541" s="4"/>
      <c r="Q541" s="4"/>
      <c r="R541" s="4"/>
      <c r="T541" s="4"/>
      <c r="W541" s="4"/>
      <c r="X541" s="4"/>
      <c r="Y541" s="4"/>
      <c r="AA541" s="4"/>
      <c r="AD541" s="4"/>
      <c r="AE541" s="4"/>
      <c r="AF541" s="4"/>
    </row>
    <row r="542" spans="2:32" x14ac:dyDescent="0.3">
      <c r="B542" s="4"/>
      <c r="C542" s="4"/>
      <c r="D542" s="4"/>
      <c r="F542" s="4"/>
      <c r="I542" s="4"/>
      <c r="J542" s="4"/>
      <c r="K542" s="4"/>
      <c r="L542" s="4"/>
      <c r="M542" s="4"/>
      <c r="N542" s="4"/>
      <c r="P542" s="4"/>
      <c r="Q542" s="4"/>
      <c r="R542" s="4"/>
      <c r="T542" s="4"/>
      <c r="W542" s="4"/>
      <c r="X542" s="4"/>
      <c r="Y542" s="4"/>
      <c r="AA542" s="4"/>
      <c r="AD542" s="4"/>
      <c r="AE542" s="4"/>
      <c r="AF542" s="4"/>
    </row>
    <row r="543" spans="2:32" x14ac:dyDescent="0.3">
      <c r="B543" s="4"/>
      <c r="C543" s="4"/>
      <c r="D543" s="4"/>
      <c r="F543" s="4"/>
      <c r="I543" s="4"/>
      <c r="J543" s="4"/>
      <c r="K543" s="4"/>
      <c r="L543" s="4"/>
      <c r="M543" s="4"/>
      <c r="N543" s="4"/>
      <c r="P543" s="4"/>
      <c r="Q543" s="4"/>
      <c r="R543" s="4"/>
      <c r="T543" s="4"/>
      <c r="W543" s="4"/>
      <c r="X543" s="4"/>
      <c r="Y543" s="4"/>
      <c r="AA543" s="4"/>
      <c r="AD543" s="4"/>
      <c r="AE543" s="4"/>
      <c r="AF543" s="4"/>
    </row>
    <row r="544" spans="2:32" x14ac:dyDescent="0.3">
      <c r="B544" s="4"/>
      <c r="C544" s="4"/>
      <c r="D544" s="4"/>
      <c r="F544" s="4"/>
      <c r="I544" s="4"/>
      <c r="J544" s="4"/>
      <c r="K544" s="4"/>
      <c r="L544" s="4"/>
      <c r="M544" s="4"/>
      <c r="N544" s="4"/>
      <c r="P544" s="4"/>
      <c r="Q544" s="4"/>
      <c r="R544" s="4"/>
      <c r="T544" s="4"/>
      <c r="W544" s="4"/>
      <c r="X544" s="4"/>
      <c r="Y544" s="4"/>
      <c r="AA544" s="4"/>
      <c r="AD544" s="4"/>
      <c r="AE544" s="4"/>
      <c r="AF544" s="4"/>
    </row>
    <row r="545" spans="2:32" x14ac:dyDescent="0.3">
      <c r="B545" s="4"/>
      <c r="C545" s="4"/>
      <c r="D545" s="4"/>
      <c r="F545" s="4"/>
      <c r="I545" s="4"/>
      <c r="J545" s="4"/>
      <c r="K545" s="4"/>
      <c r="L545" s="4"/>
      <c r="M545" s="4"/>
      <c r="N545" s="4"/>
      <c r="P545" s="4"/>
      <c r="Q545" s="4"/>
      <c r="R545" s="4"/>
      <c r="T545" s="4"/>
      <c r="W545" s="4"/>
      <c r="X545" s="4"/>
      <c r="Y545" s="4"/>
      <c r="AA545" s="4"/>
      <c r="AD545" s="4"/>
      <c r="AE545" s="4"/>
      <c r="AF545" s="4"/>
    </row>
    <row r="546" spans="2:32" x14ac:dyDescent="0.3">
      <c r="B546" s="4"/>
      <c r="C546" s="4"/>
      <c r="D546" s="4"/>
      <c r="F546" s="4"/>
      <c r="I546" s="4"/>
      <c r="J546" s="4"/>
      <c r="K546" s="4"/>
      <c r="L546" s="4"/>
      <c r="M546" s="4"/>
      <c r="N546" s="4"/>
      <c r="P546" s="4"/>
      <c r="Q546" s="4"/>
      <c r="R546" s="4"/>
      <c r="T546" s="4"/>
      <c r="W546" s="4"/>
      <c r="X546" s="4"/>
      <c r="Y546" s="4"/>
      <c r="AA546" s="4"/>
      <c r="AD546" s="4"/>
      <c r="AE546" s="4"/>
      <c r="AF546" s="4"/>
    </row>
    <row r="547" spans="2:32" x14ac:dyDescent="0.3">
      <c r="B547" s="4"/>
      <c r="C547" s="4"/>
      <c r="D547" s="4"/>
      <c r="F547" s="4"/>
      <c r="I547" s="4"/>
      <c r="J547" s="4"/>
      <c r="K547" s="4"/>
      <c r="L547" s="4"/>
      <c r="M547" s="4"/>
      <c r="N547" s="4"/>
      <c r="P547" s="4"/>
      <c r="Q547" s="4"/>
      <c r="R547" s="4"/>
      <c r="T547" s="4"/>
      <c r="W547" s="4"/>
      <c r="X547" s="4"/>
      <c r="Y547" s="4"/>
      <c r="AA547" s="4"/>
      <c r="AD547" s="4"/>
      <c r="AE547" s="4"/>
      <c r="AF547" s="4"/>
    </row>
    <row r="548" spans="2:32" x14ac:dyDescent="0.3">
      <c r="B548" s="4"/>
      <c r="C548" s="4"/>
      <c r="D548" s="4"/>
      <c r="F548" s="4"/>
      <c r="I548" s="4"/>
      <c r="J548" s="4"/>
      <c r="K548" s="4"/>
      <c r="L548" s="4"/>
      <c r="M548" s="4"/>
      <c r="N548" s="4"/>
      <c r="P548" s="4"/>
      <c r="Q548" s="4"/>
      <c r="R548" s="4"/>
      <c r="T548" s="4"/>
      <c r="W548" s="4"/>
      <c r="X548" s="4"/>
      <c r="Y548" s="4"/>
      <c r="AA548" s="4"/>
      <c r="AD548" s="4"/>
      <c r="AE548" s="4"/>
      <c r="AF548" s="4"/>
    </row>
    <row r="549" spans="2:32" x14ac:dyDescent="0.3">
      <c r="B549" s="4"/>
      <c r="C549" s="4"/>
      <c r="D549" s="4"/>
      <c r="F549" s="4"/>
      <c r="I549" s="4"/>
      <c r="J549" s="4"/>
      <c r="K549" s="4"/>
      <c r="L549" s="4"/>
      <c r="M549" s="4"/>
      <c r="N549" s="4"/>
      <c r="P549" s="4"/>
      <c r="Q549" s="4"/>
      <c r="R549" s="4"/>
      <c r="T549" s="4"/>
      <c r="W549" s="4"/>
      <c r="X549" s="4"/>
      <c r="Y549" s="4"/>
      <c r="AA549" s="4"/>
      <c r="AD549" s="4"/>
      <c r="AE549" s="4"/>
      <c r="AF549" s="4"/>
    </row>
    <row r="550" spans="2:32" x14ac:dyDescent="0.3">
      <c r="B550" s="4"/>
      <c r="C550" s="4"/>
      <c r="D550" s="4"/>
      <c r="F550" s="4"/>
      <c r="I550" s="4"/>
      <c r="J550" s="4"/>
      <c r="K550" s="4"/>
      <c r="L550" s="4"/>
      <c r="M550" s="4"/>
      <c r="N550" s="4"/>
      <c r="P550" s="4"/>
      <c r="Q550" s="4"/>
      <c r="R550" s="4"/>
      <c r="T550" s="4"/>
      <c r="W550" s="4"/>
      <c r="X550" s="4"/>
      <c r="Y550" s="4"/>
      <c r="AA550" s="4"/>
      <c r="AD550" s="4"/>
      <c r="AE550" s="4"/>
      <c r="AF550" s="4"/>
    </row>
    <row r="551" spans="2:32" x14ac:dyDescent="0.3">
      <c r="B551" s="4"/>
      <c r="C551" s="4"/>
      <c r="D551" s="4"/>
      <c r="F551" s="4"/>
      <c r="I551" s="4"/>
      <c r="J551" s="4"/>
      <c r="K551" s="4"/>
      <c r="L551" s="4"/>
      <c r="M551" s="4"/>
      <c r="N551" s="4"/>
      <c r="P551" s="4"/>
      <c r="Q551" s="4"/>
      <c r="R551" s="4"/>
      <c r="T551" s="4"/>
      <c r="W551" s="4"/>
      <c r="X551" s="4"/>
      <c r="Y551" s="4"/>
      <c r="AA551" s="4"/>
      <c r="AD551" s="4"/>
      <c r="AE551" s="4"/>
      <c r="AF551" s="4"/>
    </row>
    <row r="552" spans="2:32" x14ac:dyDescent="0.3">
      <c r="B552" s="4"/>
      <c r="C552" s="4"/>
      <c r="D552" s="4"/>
      <c r="F552" s="4"/>
      <c r="I552" s="4"/>
      <c r="J552" s="4"/>
      <c r="K552" s="4"/>
      <c r="L552" s="4"/>
      <c r="M552" s="4"/>
      <c r="N552" s="4"/>
      <c r="P552" s="4"/>
      <c r="Q552" s="4"/>
      <c r="R552" s="4"/>
      <c r="T552" s="4"/>
      <c r="W552" s="4"/>
      <c r="X552" s="4"/>
      <c r="Y552" s="4"/>
      <c r="AA552" s="4"/>
      <c r="AD552" s="4"/>
      <c r="AE552" s="4"/>
      <c r="AF552" s="4"/>
    </row>
    <row r="553" spans="2:32" x14ac:dyDescent="0.3">
      <c r="B553" s="4"/>
      <c r="C553" s="4"/>
      <c r="D553" s="4"/>
      <c r="F553" s="4"/>
      <c r="I553" s="4"/>
      <c r="J553" s="4"/>
      <c r="K553" s="4"/>
      <c r="L553" s="4"/>
      <c r="M553" s="4"/>
      <c r="N553" s="4"/>
      <c r="P553" s="4"/>
      <c r="Q553" s="4"/>
      <c r="R553" s="4"/>
      <c r="T553" s="4"/>
      <c r="W553" s="4"/>
      <c r="X553" s="4"/>
      <c r="Y553" s="4"/>
      <c r="AA553" s="4"/>
      <c r="AD553" s="4"/>
      <c r="AE553" s="4"/>
      <c r="AF553" s="4"/>
    </row>
    <row r="554" spans="2:32" x14ac:dyDescent="0.3">
      <c r="B554" s="4"/>
      <c r="C554" s="4"/>
      <c r="D554" s="4"/>
      <c r="F554" s="4"/>
      <c r="I554" s="4"/>
      <c r="J554" s="4"/>
      <c r="K554" s="4"/>
      <c r="L554" s="4"/>
      <c r="M554" s="4"/>
      <c r="N554" s="4"/>
      <c r="P554" s="4"/>
      <c r="Q554" s="4"/>
      <c r="R554" s="4"/>
      <c r="T554" s="4"/>
      <c r="W554" s="4"/>
      <c r="X554" s="4"/>
      <c r="Y554" s="4"/>
      <c r="AA554" s="4"/>
      <c r="AD554" s="4"/>
      <c r="AE554" s="4"/>
      <c r="AF554" s="4"/>
    </row>
    <row r="555" spans="2:32" x14ac:dyDescent="0.3">
      <c r="B555" s="4"/>
      <c r="C555" s="4"/>
      <c r="D555" s="4"/>
      <c r="F555" s="4"/>
      <c r="I555" s="4"/>
      <c r="J555" s="4"/>
      <c r="K555" s="4"/>
      <c r="L555" s="4"/>
      <c r="M555" s="4"/>
      <c r="N555" s="4"/>
      <c r="P555" s="4"/>
      <c r="Q555" s="4"/>
      <c r="R555" s="4"/>
      <c r="T555" s="4"/>
      <c r="W555" s="4"/>
      <c r="X555" s="4"/>
      <c r="Y555" s="4"/>
      <c r="AA555" s="4"/>
      <c r="AD555" s="4"/>
      <c r="AE555" s="4"/>
      <c r="AF555" s="4"/>
    </row>
    <row r="556" spans="2:32" x14ac:dyDescent="0.3">
      <c r="B556" s="4"/>
      <c r="C556" s="4"/>
      <c r="D556" s="4"/>
      <c r="F556" s="4"/>
      <c r="I556" s="4"/>
      <c r="J556" s="4"/>
      <c r="K556" s="4"/>
      <c r="L556" s="4"/>
      <c r="M556" s="4"/>
      <c r="N556" s="4"/>
      <c r="P556" s="4"/>
      <c r="Q556" s="4"/>
      <c r="R556" s="4"/>
      <c r="T556" s="4"/>
      <c r="W556" s="4"/>
      <c r="X556" s="4"/>
      <c r="Y556" s="4"/>
      <c r="AA556" s="4"/>
      <c r="AD556" s="4"/>
      <c r="AE556" s="4"/>
      <c r="AF556" s="4"/>
    </row>
    <row r="557" spans="2:32" x14ac:dyDescent="0.3">
      <c r="B557" s="4"/>
      <c r="C557" s="4"/>
      <c r="D557" s="4"/>
      <c r="F557" s="4"/>
      <c r="I557" s="4"/>
      <c r="J557" s="4"/>
      <c r="K557" s="4"/>
      <c r="L557" s="4"/>
      <c r="M557" s="4"/>
      <c r="N557" s="4"/>
      <c r="P557" s="4"/>
      <c r="Q557" s="4"/>
      <c r="R557" s="4"/>
      <c r="T557" s="4"/>
      <c r="W557" s="4"/>
      <c r="X557" s="4"/>
      <c r="Y557" s="4"/>
      <c r="AA557" s="4"/>
      <c r="AD557" s="4"/>
      <c r="AE557" s="4"/>
      <c r="AF557" s="4"/>
    </row>
    <row r="558" spans="2:32" x14ac:dyDescent="0.3">
      <c r="B558" s="4"/>
      <c r="C558" s="4"/>
      <c r="D558" s="4"/>
      <c r="F558" s="4"/>
      <c r="I558" s="4"/>
      <c r="J558" s="4"/>
      <c r="K558" s="4"/>
      <c r="L558" s="4"/>
      <c r="M558" s="4"/>
      <c r="N558" s="4"/>
      <c r="P558" s="4"/>
      <c r="Q558" s="4"/>
      <c r="R558" s="4"/>
      <c r="T558" s="4"/>
      <c r="W558" s="4"/>
      <c r="X558" s="4"/>
      <c r="Y558" s="4"/>
      <c r="AA558" s="4"/>
      <c r="AD558" s="4"/>
      <c r="AE558" s="4"/>
      <c r="AF558" s="4"/>
    </row>
    <row r="559" spans="2:32" x14ac:dyDescent="0.3">
      <c r="B559" s="4"/>
      <c r="C559" s="4"/>
      <c r="D559" s="4"/>
      <c r="F559" s="4"/>
      <c r="I559" s="4"/>
      <c r="J559" s="4"/>
      <c r="K559" s="4"/>
      <c r="L559" s="4"/>
      <c r="M559" s="4"/>
      <c r="N559" s="4"/>
      <c r="P559" s="4"/>
      <c r="Q559" s="4"/>
      <c r="R559" s="4"/>
      <c r="T559" s="4"/>
      <c r="W559" s="4"/>
      <c r="X559" s="4"/>
      <c r="Y559" s="4"/>
      <c r="AA559" s="4"/>
      <c r="AD559" s="4"/>
      <c r="AE559" s="4"/>
      <c r="AF559" s="4"/>
    </row>
    <row r="560" spans="2:32" x14ac:dyDescent="0.3">
      <c r="B560" s="4"/>
      <c r="C560" s="4"/>
      <c r="D560" s="4"/>
      <c r="F560" s="4"/>
      <c r="I560" s="4"/>
      <c r="J560" s="4"/>
      <c r="K560" s="4"/>
      <c r="L560" s="4"/>
      <c r="M560" s="4"/>
      <c r="N560" s="4"/>
      <c r="P560" s="4"/>
      <c r="Q560" s="4"/>
      <c r="R560" s="4"/>
      <c r="T560" s="4"/>
      <c r="W560" s="4"/>
      <c r="X560" s="4"/>
      <c r="Y560" s="4"/>
      <c r="AA560" s="4"/>
      <c r="AD560" s="4"/>
      <c r="AE560" s="4"/>
      <c r="AF560" s="4"/>
    </row>
    <row r="561" spans="2:32" x14ac:dyDescent="0.3">
      <c r="B561" s="4"/>
      <c r="C561" s="4"/>
      <c r="D561" s="4"/>
      <c r="F561" s="4"/>
      <c r="I561" s="4"/>
      <c r="J561" s="4"/>
      <c r="K561" s="4"/>
      <c r="L561" s="4"/>
      <c r="M561" s="4"/>
      <c r="N561" s="4"/>
      <c r="P561" s="4"/>
      <c r="Q561" s="4"/>
      <c r="R561" s="4"/>
      <c r="T561" s="4"/>
      <c r="W561" s="4"/>
      <c r="X561" s="4"/>
      <c r="Y561" s="4"/>
      <c r="AA561" s="4"/>
      <c r="AD561" s="4"/>
      <c r="AE561" s="4"/>
      <c r="AF561" s="4"/>
    </row>
    <row r="562" spans="2:32" x14ac:dyDescent="0.3">
      <c r="B562" s="4"/>
      <c r="C562" s="4"/>
      <c r="D562" s="4"/>
      <c r="F562" s="4"/>
      <c r="I562" s="4"/>
      <c r="J562" s="4"/>
      <c r="K562" s="4"/>
      <c r="L562" s="4"/>
      <c r="M562" s="4"/>
      <c r="N562" s="4"/>
      <c r="P562" s="4"/>
      <c r="Q562" s="4"/>
      <c r="R562" s="4"/>
      <c r="T562" s="4"/>
      <c r="W562" s="4"/>
      <c r="X562" s="4"/>
      <c r="Y562" s="4"/>
      <c r="AA562" s="4"/>
      <c r="AD562" s="4"/>
      <c r="AE562" s="4"/>
      <c r="AF562" s="4"/>
    </row>
    <row r="563" spans="2:32" x14ac:dyDescent="0.3">
      <c r="B563" s="4"/>
      <c r="C563" s="4"/>
      <c r="D563" s="4"/>
      <c r="F563" s="4"/>
      <c r="I563" s="4"/>
      <c r="J563" s="4"/>
      <c r="K563" s="4"/>
      <c r="L563" s="4"/>
      <c r="M563" s="4"/>
      <c r="N563" s="4"/>
      <c r="P563" s="4"/>
      <c r="Q563" s="4"/>
      <c r="R563" s="4"/>
      <c r="T563" s="4"/>
      <c r="W563" s="4"/>
      <c r="X563" s="4"/>
      <c r="Y563" s="4"/>
      <c r="AA563" s="4"/>
      <c r="AD563" s="4"/>
      <c r="AE563" s="4"/>
      <c r="AF563" s="4"/>
    </row>
    <row r="564" spans="2:32" x14ac:dyDescent="0.3">
      <c r="B564" s="4"/>
      <c r="C564" s="4"/>
      <c r="D564" s="4"/>
      <c r="F564" s="4"/>
      <c r="I564" s="4"/>
      <c r="J564" s="4"/>
      <c r="K564" s="4"/>
      <c r="L564" s="4"/>
      <c r="M564" s="4"/>
      <c r="N564" s="4"/>
      <c r="P564" s="4"/>
      <c r="Q564" s="4"/>
      <c r="R564" s="4"/>
      <c r="T564" s="4"/>
      <c r="W564" s="4"/>
      <c r="X564" s="4"/>
      <c r="Y564" s="4"/>
      <c r="AA564" s="4"/>
      <c r="AD564" s="4"/>
      <c r="AE564" s="4"/>
      <c r="AF564" s="4"/>
    </row>
    <row r="565" spans="2:32" x14ac:dyDescent="0.3">
      <c r="B565" s="4"/>
      <c r="C565" s="4"/>
      <c r="D565" s="4"/>
      <c r="F565" s="4"/>
      <c r="I565" s="4"/>
      <c r="J565" s="4"/>
      <c r="K565" s="4"/>
      <c r="L565" s="4"/>
      <c r="M565" s="4"/>
      <c r="N565" s="4"/>
      <c r="P565" s="4"/>
      <c r="Q565" s="4"/>
      <c r="R565" s="4"/>
      <c r="T565" s="4"/>
      <c r="W565" s="4"/>
      <c r="X565" s="4"/>
      <c r="Y565" s="4"/>
      <c r="AA565" s="4"/>
      <c r="AD565" s="4"/>
      <c r="AE565" s="4"/>
      <c r="AF565" s="4"/>
    </row>
    <row r="566" spans="2:32" x14ac:dyDescent="0.3">
      <c r="B566" s="4"/>
      <c r="C566" s="4"/>
      <c r="D566" s="4"/>
      <c r="F566" s="4"/>
      <c r="I566" s="4"/>
      <c r="J566" s="4"/>
      <c r="K566" s="4"/>
      <c r="L566" s="4"/>
      <c r="M566" s="4"/>
      <c r="N566" s="4"/>
      <c r="P566" s="4"/>
      <c r="Q566" s="4"/>
      <c r="R566" s="4"/>
      <c r="T566" s="4"/>
      <c r="W566" s="4"/>
      <c r="X566" s="4"/>
      <c r="Y566" s="4"/>
      <c r="AA566" s="4"/>
      <c r="AD566" s="4"/>
      <c r="AE566" s="4"/>
      <c r="AF566" s="4"/>
    </row>
    <row r="567" spans="2:32" x14ac:dyDescent="0.3">
      <c r="B567" s="4"/>
      <c r="C567" s="4"/>
      <c r="D567" s="4"/>
      <c r="F567" s="4"/>
      <c r="I567" s="4"/>
      <c r="J567" s="4"/>
      <c r="K567" s="4"/>
      <c r="L567" s="4"/>
      <c r="M567" s="4"/>
      <c r="N567" s="4"/>
      <c r="P567" s="4"/>
      <c r="Q567" s="4"/>
      <c r="R567" s="4"/>
      <c r="T567" s="4"/>
      <c r="W567" s="4"/>
      <c r="X567" s="4"/>
      <c r="Y567" s="4"/>
      <c r="AA567" s="4"/>
      <c r="AD567" s="4"/>
      <c r="AE567" s="4"/>
      <c r="AF567" s="4"/>
    </row>
    <row r="568" spans="2:32" x14ac:dyDescent="0.3">
      <c r="B568" s="4"/>
      <c r="C568" s="4"/>
      <c r="D568" s="4"/>
      <c r="F568" s="4"/>
      <c r="I568" s="4"/>
      <c r="J568" s="4"/>
      <c r="K568" s="4"/>
      <c r="L568" s="4"/>
      <c r="M568" s="4"/>
      <c r="N568" s="4"/>
      <c r="P568" s="4"/>
      <c r="Q568" s="4"/>
      <c r="R568" s="4"/>
      <c r="T568" s="4"/>
      <c r="W568" s="4"/>
      <c r="X568" s="4"/>
      <c r="Y568" s="4"/>
      <c r="AA568" s="4"/>
      <c r="AD568" s="4"/>
      <c r="AE568" s="4"/>
      <c r="AF568" s="4"/>
    </row>
    <row r="569" spans="2:32" x14ac:dyDescent="0.3">
      <c r="B569" s="4"/>
      <c r="C569" s="4"/>
      <c r="D569" s="4"/>
      <c r="F569" s="4"/>
      <c r="I569" s="4"/>
      <c r="J569" s="4"/>
      <c r="K569" s="4"/>
      <c r="L569" s="4"/>
      <c r="M569" s="4"/>
      <c r="N569" s="4"/>
      <c r="P569" s="4"/>
      <c r="Q569" s="4"/>
      <c r="R569" s="4"/>
      <c r="T569" s="4"/>
      <c r="W569" s="4"/>
      <c r="X569" s="4"/>
      <c r="Y569" s="4"/>
      <c r="AA569" s="4"/>
      <c r="AD569" s="4"/>
      <c r="AE569" s="4"/>
      <c r="AF569" s="4"/>
    </row>
    <row r="570" spans="2:32" x14ac:dyDescent="0.3">
      <c r="B570" s="4"/>
      <c r="C570" s="4"/>
      <c r="D570" s="4"/>
      <c r="F570" s="4"/>
      <c r="I570" s="4"/>
      <c r="J570" s="4"/>
      <c r="K570" s="4"/>
      <c r="L570" s="4"/>
      <c r="M570" s="4"/>
      <c r="N570" s="4"/>
      <c r="P570" s="4"/>
      <c r="Q570" s="4"/>
      <c r="R570" s="4"/>
      <c r="T570" s="4"/>
      <c r="W570" s="4"/>
      <c r="X570" s="4"/>
      <c r="Y570" s="4"/>
      <c r="AA570" s="4"/>
      <c r="AD570" s="4"/>
      <c r="AE570" s="4"/>
      <c r="AF570" s="4"/>
    </row>
    <row r="571" spans="2:32" x14ac:dyDescent="0.3">
      <c r="B571" s="4"/>
      <c r="C571" s="4"/>
      <c r="D571" s="4"/>
      <c r="F571" s="4"/>
      <c r="I571" s="4"/>
      <c r="J571" s="4"/>
      <c r="K571" s="4"/>
      <c r="L571" s="4"/>
      <c r="M571" s="4"/>
      <c r="N571" s="4"/>
      <c r="P571" s="4"/>
      <c r="Q571" s="4"/>
      <c r="R571" s="4"/>
      <c r="T571" s="4"/>
      <c r="W571" s="4"/>
      <c r="X571" s="4"/>
      <c r="Y571" s="4"/>
      <c r="AA571" s="4"/>
      <c r="AD571" s="4"/>
      <c r="AE571" s="4"/>
      <c r="AF571" s="4"/>
    </row>
    <row r="572" spans="2:32" x14ac:dyDescent="0.3">
      <c r="B572" s="4"/>
      <c r="C572" s="4"/>
      <c r="D572" s="4"/>
      <c r="F572" s="4"/>
      <c r="I572" s="4"/>
      <c r="J572" s="4"/>
      <c r="K572" s="4"/>
      <c r="L572" s="4"/>
      <c r="M572" s="4"/>
      <c r="N572" s="4"/>
      <c r="P572" s="4"/>
      <c r="Q572" s="4"/>
      <c r="R572" s="4"/>
      <c r="T572" s="4"/>
      <c r="W572" s="4"/>
      <c r="X572" s="4"/>
      <c r="Y572" s="4"/>
      <c r="AA572" s="4"/>
      <c r="AD572" s="4"/>
      <c r="AE572" s="4"/>
      <c r="AF572" s="4"/>
    </row>
    <row r="573" spans="2:32" x14ac:dyDescent="0.3">
      <c r="B573" s="4"/>
      <c r="C573" s="4"/>
      <c r="D573" s="4"/>
      <c r="F573" s="4"/>
      <c r="I573" s="4"/>
      <c r="J573" s="4"/>
      <c r="K573" s="4"/>
      <c r="L573" s="4"/>
      <c r="M573" s="4"/>
      <c r="N573" s="4"/>
      <c r="P573" s="4"/>
      <c r="Q573" s="4"/>
      <c r="R573" s="4"/>
      <c r="T573" s="4"/>
      <c r="W573" s="4"/>
      <c r="X573" s="4"/>
      <c r="Y573" s="4"/>
      <c r="AA573" s="4"/>
      <c r="AD573" s="4"/>
      <c r="AE573" s="4"/>
      <c r="AF573" s="4"/>
    </row>
    <row r="574" spans="2:32" x14ac:dyDescent="0.3">
      <c r="B574" s="4"/>
      <c r="C574" s="4"/>
      <c r="D574" s="4"/>
      <c r="F574" s="4"/>
      <c r="I574" s="4"/>
      <c r="J574" s="4"/>
      <c r="K574" s="4"/>
      <c r="L574" s="4"/>
      <c r="M574" s="4"/>
      <c r="N574" s="4"/>
      <c r="P574" s="4"/>
      <c r="Q574" s="4"/>
      <c r="R574" s="4"/>
      <c r="T574" s="4"/>
      <c r="W574" s="4"/>
      <c r="X574" s="4"/>
      <c r="Y574" s="4"/>
      <c r="AA574" s="4"/>
      <c r="AD574" s="4"/>
      <c r="AE574" s="4"/>
      <c r="AF574" s="4"/>
    </row>
    <row r="575" spans="2:32" x14ac:dyDescent="0.3">
      <c r="B575" s="4"/>
      <c r="C575" s="4"/>
      <c r="D575" s="4"/>
      <c r="F575" s="4"/>
      <c r="I575" s="4"/>
      <c r="J575" s="4"/>
      <c r="K575" s="4"/>
      <c r="L575" s="4"/>
      <c r="M575" s="4"/>
      <c r="N575" s="4"/>
      <c r="P575" s="4"/>
      <c r="Q575" s="4"/>
      <c r="R575" s="4"/>
      <c r="T575" s="4"/>
      <c r="W575" s="4"/>
      <c r="X575" s="4"/>
      <c r="Y575" s="4"/>
      <c r="AA575" s="4"/>
      <c r="AD575" s="4"/>
      <c r="AE575" s="4"/>
      <c r="AF575" s="4"/>
    </row>
    <row r="576" spans="2:32" x14ac:dyDescent="0.3">
      <c r="B576" s="4"/>
      <c r="C576" s="4"/>
      <c r="D576" s="4"/>
      <c r="F576" s="4"/>
      <c r="I576" s="4"/>
      <c r="J576" s="4"/>
      <c r="K576" s="4"/>
      <c r="L576" s="4"/>
      <c r="M576" s="4"/>
      <c r="N576" s="4"/>
      <c r="P576" s="4"/>
      <c r="Q576" s="4"/>
      <c r="R576" s="4"/>
      <c r="T576" s="4"/>
      <c r="W576" s="4"/>
      <c r="X576" s="4"/>
      <c r="Y576" s="4"/>
      <c r="AA576" s="4"/>
      <c r="AD576" s="4"/>
      <c r="AE576" s="4"/>
      <c r="AF576" s="4"/>
    </row>
    <row r="577" spans="2:32" x14ac:dyDescent="0.3">
      <c r="B577" s="4"/>
      <c r="C577" s="4"/>
      <c r="D577" s="4"/>
      <c r="F577" s="4"/>
      <c r="I577" s="4"/>
      <c r="J577" s="4"/>
      <c r="K577" s="4"/>
      <c r="L577" s="4"/>
      <c r="M577" s="4"/>
      <c r="N577" s="4"/>
      <c r="P577" s="4"/>
      <c r="Q577" s="4"/>
      <c r="R577" s="4"/>
      <c r="T577" s="4"/>
      <c r="W577" s="4"/>
      <c r="X577" s="4"/>
      <c r="Y577" s="4"/>
      <c r="AA577" s="4"/>
      <c r="AD577" s="4"/>
      <c r="AE577" s="4"/>
      <c r="AF577" s="4"/>
    </row>
    <row r="578" spans="2:32" x14ac:dyDescent="0.3">
      <c r="B578" s="4"/>
      <c r="C578" s="4"/>
      <c r="D578" s="4"/>
      <c r="F578" s="4"/>
      <c r="I578" s="4"/>
      <c r="J578" s="4"/>
      <c r="K578" s="4"/>
      <c r="L578" s="4"/>
      <c r="M578" s="4"/>
      <c r="N578" s="4"/>
      <c r="P578" s="4"/>
      <c r="Q578" s="4"/>
      <c r="R578" s="4"/>
      <c r="T578" s="4"/>
      <c r="W578" s="4"/>
      <c r="X578" s="4"/>
      <c r="Y578" s="4"/>
      <c r="AA578" s="4"/>
      <c r="AD578" s="4"/>
      <c r="AE578" s="4"/>
      <c r="AF578" s="4"/>
    </row>
    <row r="579" spans="2:32" x14ac:dyDescent="0.3">
      <c r="B579" s="4"/>
      <c r="C579" s="4"/>
      <c r="D579" s="4"/>
      <c r="F579" s="4"/>
      <c r="I579" s="4"/>
      <c r="J579" s="4"/>
      <c r="K579" s="4"/>
      <c r="L579" s="4"/>
      <c r="M579" s="4"/>
      <c r="N579" s="4"/>
      <c r="P579" s="4"/>
      <c r="Q579" s="4"/>
      <c r="R579" s="4"/>
      <c r="T579" s="4"/>
      <c r="W579" s="4"/>
      <c r="X579" s="4"/>
      <c r="Y579" s="4"/>
      <c r="AA579" s="4"/>
      <c r="AD579" s="4"/>
      <c r="AE579" s="4"/>
      <c r="AF579" s="4"/>
    </row>
    <row r="580" spans="2:32" x14ac:dyDescent="0.3">
      <c r="B580" s="4"/>
      <c r="C580" s="4"/>
      <c r="D580" s="4"/>
      <c r="F580" s="4"/>
      <c r="I580" s="4"/>
      <c r="J580" s="4"/>
      <c r="K580" s="4"/>
      <c r="L580" s="4"/>
      <c r="M580" s="4"/>
      <c r="N580" s="4"/>
      <c r="P580" s="4"/>
      <c r="Q580" s="4"/>
      <c r="R580" s="4"/>
      <c r="T580" s="4"/>
      <c r="W580" s="4"/>
      <c r="X580" s="4"/>
      <c r="Y580" s="4"/>
      <c r="AA580" s="4"/>
      <c r="AD580" s="4"/>
      <c r="AE580" s="4"/>
      <c r="AF580" s="4"/>
    </row>
    <row r="581" spans="2:32" x14ac:dyDescent="0.3">
      <c r="B581" s="4"/>
      <c r="C581" s="4"/>
      <c r="D581" s="4"/>
      <c r="F581" s="4"/>
      <c r="I581" s="4"/>
      <c r="J581" s="4"/>
      <c r="K581" s="4"/>
      <c r="L581" s="4"/>
      <c r="M581" s="4"/>
      <c r="N581" s="4"/>
      <c r="P581" s="4"/>
      <c r="Q581" s="4"/>
      <c r="R581" s="4"/>
      <c r="T581" s="4"/>
      <c r="W581" s="4"/>
      <c r="X581" s="4"/>
      <c r="Y581" s="4"/>
      <c r="AA581" s="4"/>
      <c r="AD581" s="4"/>
      <c r="AE581" s="4"/>
      <c r="AF581" s="4"/>
    </row>
    <row r="582" spans="2:32" x14ac:dyDescent="0.3">
      <c r="B582" s="4"/>
      <c r="C582" s="4"/>
      <c r="D582" s="4"/>
      <c r="F582" s="4"/>
      <c r="I582" s="4"/>
      <c r="J582" s="4"/>
      <c r="K582" s="4"/>
      <c r="L582" s="4"/>
      <c r="M582" s="4"/>
      <c r="N582" s="4"/>
      <c r="P582" s="4"/>
      <c r="Q582" s="4"/>
      <c r="R582" s="4"/>
      <c r="T582" s="4"/>
      <c r="W582" s="4"/>
      <c r="X582" s="4"/>
      <c r="Y582" s="4"/>
      <c r="AA582" s="4"/>
      <c r="AD582" s="4"/>
      <c r="AE582" s="4"/>
      <c r="AF582" s="4"/>
    </row>
    <row r="583" spans="2:32" x14ac:dyDescent="0.3">
      <c r="B583" s="4"/>
      <c r="C583" s="4"/>
      <c r="D583" s="4"/>
      <c r="F583" s="4"/>
      <c r="I583" s="4"/>
      <c r="J583" s="4"/>
      <c r="K583" s="4"/>
      <c r="L583" s="4"/>
      <c r="M583" s="4"/>
      <c r="N583" s="4"/>
      <c r="P583" s="4"/>
      <c r="Q583" s="4"/>
      <c r="R583" s="4"/>
      <c r="T583" s="4"/>
      <c r="W583" s="4"/>
      <c r="X583" s="4"/>
      <c r="Y583" s="4"/>
      <c r="AA583" s="4"/>
      <c r="AD583" s="4"/>
      <c r="AE583" s="4"/>
      <c r="AF583" s="4"/>
    </row>
    <row r="584" spans="2:32" x14ac:dyDescent="0.3">
      <c r="B584" s="4"/>
      <c r="C584" s="4"/>
      <c r="D584" s="4"/>
      <c r="F584" s="4"/>
      <c r="I584" s="4"/>
      <c r="J584" s="4"/>
      <c r="K584" s="4"/>
      <c r="L584" s="4"/>
      <c r="M584" s="4"/>
      <c r="N584" s="4"/>
      <c r="P584" s="4"/>
      <c r="Q584" s="4"/>
      <c r="R584" s="4"/>
      <c r="T584" s="4"/>
      <c r="W584" s="4"/>
      <c r="X584" s="4"/>
      <c r="Y584" s="4"/>
      <c r="AA584" s="4"/>
      <c r="AD584" s="4"/>
      <c r="AE584" s="4"/>
      <c r="AF584" s="4"/>
    </row>
    <row r="585" spans="2:32" x14ac:dyDescent="0.3">
      <c r="B585" s="4"/>
      <c r="C585" s="4"/>
      <c r="D585" s="4"/>
      <c r="F585" s="4"/>
      <c r="I585" s="4"/>
      <c r="J585" s="4"/>
      <c r="K585" s="4"/>
      <c r="L585" s="4"/>
      <c r="M585" s="4"/>
      <c r="N585" s="4"/>
      <c r="P585" s="4"/>
      <c r="Q585" s="4"/>
      <c r="R585" s="4"/>
      <c r="T585" s="4"/>
      <c r="W585" s="4"/>
      <c r="X585" s="4"/>
      <c r="Y585" s="4"/>
      <c r="AA585" s="4"/>
      <c r="AD585" s="4"/>
      <c r="AE585" s="4"/>
      <c r="AF585" s="4"/>
    </row>
    <row r="586" spans="2:32" x14ac:dyDescent="0.3">
      <c r="B586" s="4"/>
      <c r="C586" s="4"/>
      <c r="D586" s="4"/>
      <c r="F586" s="4"/>
      <c r="I586" s="4"/>
      <c r="J586" s="4"/>
      <c r="K586" s="4"/>
      <c r="L586" s="4"/>
      <c r="M586" s="4"/>
      <c r="N586" s="4"/>
      <c r="P586" s="4"/>
      <c r="Q586" s="4"/>
      <c r="R586" s="4"/>
      <c r="T586" s="4"/>
      <c r="W586" s="4"/>
      <c r="X586" s="4"/>
      <c r="Y586" s="4"/>
      <c r="AA586" s="4"/>
      <c r="AD586" s="4"/>
      <c r="AE586" s="4"/>
      <c r="AF586" s="4"/>
    </row>
    <row r="587" spans="2:32" x14ac:dyDescent="0.3">
      <c r="B587" s="4"/>
      <c r="C587" s="4"/>
      <c r="D587" s="4"/>
      <c r="F587" s="4"/>
      <c r="I587" s="4"/>
      <c r="J587" s="4"/>
      <c r="K587" s="4"/>
      <c r="L587" s="4"/>
      <c r="M587" s="4"/>
      <c r="N587" s="4"/>
      <c r="P587" s="4"/>
      <c r="Q587" s="4"/>
      <c r="R587" s="4"/>
      <c r="T587" s="4"/>
      <c r="W587" s="4"/>
      <c r="X587" s="4"/>
      <c r="Y587" s="4"/>
      <c r="AA587" s="4"/>
      <c r="AD587" s="4"/>
      <c r="AE587" s="4"/>
      <c r="AF587" s="4"/>
    </row>
    <row r="588" spans="2:32" x14ac:dyDescent="0.3">
      <c r="B588" s="4"/>
      <c r="C588" s="4"/>
      <c r="D588" s="4"/>
      <c r="F588" s="4"/>
      <c r="I588" s="4"/>
      <c r="J588" s="4"/>
      <c r="K588" s="4"/>
      <c r="L588" s="4"/>
      <c r="M588" s="4"/>
      <c r="N588" s="4"/>
      <c r="P588" s="4"/>
      <c r="Q588" s="4"/>
      <c r="R588" s="4"/>
      <c r="T588" s="4"/>
      <c r="W588" s="4"/>
      <c r="X588" s="4"/>
      <c r="Y588" s="4"/>
      <c r="AA588" s="4"/>
      <c r="AD588" s="4"/>
      <c r="AE588" s="4"/>
      <c r="AF588" s="4"/>
    </row>
    <row r="589" spans="2:32" x14ac:dyDescent="0.3">
      <c r="B589" s="4"/>
      <c r="C589" s="4"/>
      <c r="D589" s="4"/>
      <c r="F589" s="4"/>
      <c r="I589" s="4"/>
      <c r="J589" s="4"/>
      <c r="K589" s="4"/>
      <c r="L589" s="4"/>
      <c r="M589" s="4"/>
      <c r="N589" s="4"/>
      <c r="P589" s="4"/>
      <c r="Q589" s="4"/>
      <c r="R589" s="4"/>
      <c r="T589" s="4"/>
      <c r="W589" s="4"/>
      <c r="X589" s="4"/>
      <c r="Y589" s="4"/>
      <c r="AA589" s="4"/>
      <c r="AD589" s="4"/>
      <c r="AE589" s="4"/>
      <c r="AF589" s="4"/>
    </row>
    <row r="590" spans="2:32" x14ac:dyDescent="0.3">
      <c r="B590" s="4"/>
      <c r="C590" s="4"/>
      <c r="D590" s="4"/>
      <c r="F590" s="4"/>
      <c r="I590" s="4"/>
      <c r="J590" s="4"/>
      <c r="K590" s="4"/>
      <c r="L590" s="4"/>
      <c r="M590" s="4"/>
      <c r="N590" s="4"/>
      <c r="P590" s="4"/>
      <c r="Q590" s="4"/>
      <c r="R590" s="4"/>
      <c r="T590" s="4"/>
      <c r="W590" s="4"/>
      <c r="X590" s="4"/>
      <c r="Y590" s="4"/>
      <c r="AA590" s="4"/>
      <c r="AD590" s="4"/>
      <c r="AE590" s="4"/>
      <c r="AF590" s="4"/>
    </row>
    <row r="591" spans="2:32" x14ac:dyDescent="0.3">
      <c r="B591" s="4"/>
      <c r="C591" s="4"/>
      <c r="D591" s="4"/>
      <c r="F591" s="4"/>
      <c r="I591" s="4"/>
      <c r="J591" s="4"/>
      <c r="K591" s="4"/>
      <c r="L591" s="4"/>
      <c r="M591" s="4"/>
      <c r="N591" s="4"/>
      <c r="P591" s="4"/>
      <c r="Q591" s="4"/>
      <c r="R591" s="4"/>
      <c r="T591" s="4"/>
      <c r="W591" s="4"/>
      <c r="X591" s="4"/>
      <c r="Y591" s="4"/>
      <c r="AA591" s="4"/>
      <c r="AD591" s="4"/>
      <c r="AE591" s="4"/>
      <c r="AF591" s="4"/>
    </row>
    <row r="592" spans="2:32" x14ac:dyDescent="0.3">
      <c r="B592" s="4"/>
      <c r="C592" s="4"/>
      <c r="D592" s="4"/>
      <c r="F592" s="4"/>
      <c r="I592" s="4"/>
      <c r="J592" s="4"/>
      <c r="K592" s="4"/>
      <c r="L592" s="4"/>
      <c r="M592" s="4"/>
      <c r="N592" s="4"/>
      <c r="P592" s="4"/>
      <c r="Q592" s="4"/>
      <c r="R592" s="4"/>
      <c r="T592" s="4"/>
      <c r="W592" s="4"/>
      <c r="X592" s="4"/>
      <c r="Y592" s="4"/>
      <c r="AA592" s="4"/>
      <c r="AD592" s="4"/>
      <c r="AE592" s="4"/>
      <c r="AF592" s="4"/>
    </row>
    <row r="593" spans="2:32" x14ac:dyDescent="0.3">
      <c r="B593" s="4"/>
      <c r="C593" s="4"/>
      <c r="D593" s="4"/>
      <c r="F593" s="4"/>
      <c r="I593" s="4"/>
      <c r="J593" s="4"/>
      <c r="K593" s="4"/>
      <c r="L593" s="4"/>
      <c r="M593" s="4"/>
      <c r="N593" s="4"/>
      <c r="P593" s="4"/>
      <c r="Q593" s="4"/>
      <c r="R593" s="4"/>
      <c r="T593" s="4"/>
      <c r="W593" s="4"/>
      <c r="X593" s="4"/>
      <c r="Y593" s="4"/>
      <c r="AA593" s="4"/>
      <c r="AD593" s="4"/>
      <c r="AE593" s="4"/>
      <c r="AF593" s="4"/>
    </row>
    <row r="594" spans="2:32" x14ac:dyDescent="0.3">
      <c r="B594" s="4"/>
      <c r="C594" s="4"/>
      <c r="D594" s="4"/>
      <c r="F594" s="4"/>
      <c r="I594" s="4"/>
      <c r="J594" s="4"/>
      <c r="K594" s="4"/>
      <c r="L594" s="4"/>
      <c r="M594" s="4"/>
      <c r="N594" s="4"/>
      <c r="P594" s="4"/>
      <c r="Q594" s="4"/>
      <c r="R594" s="4"/>
      <c r="T594" s="4"/>
      <c r="W594" s="4"/>
      <c r="X594" s="4"/>
      <c r="Y594" s="4"/>
      <c r="AA594" s="4"/>
      <c r="AD594" s="4"/>
      <c r="AE594" s="4"/>
      <c r="AF594" s="4"/>
    </row>
    <row r="595" spans="2:32" x14ac:dyDescent="0.3">
      <c r="B595" s="4"/>
      <c r="C595" s="4"/>
      <c r="D595" s="4"/>
      <c r="F595" s="4"/>
      <c r="I595" s="4"/>
      <c r="J595" s="4"/>
      <c r="K595" s="4"/>
      <c r="L595" s="4"/>
      <c r="M595" s="4"/>
      <c r="N595" s="4"/>
      <c r="P595" s="4"/>
      <c r="Q595" s="4"/>
      <c r="R595" s="4"/>
      <c r="T595" s="4"/>
      <c r="W595" s="4"/>
      <c r="X595" s="4"/>
      <c r="Y595" s="4"/>
      <c r="AA595" s="4"/>
      <c r="AD595" s="4"/>
      <c r="AE595" s="4"/>
      <c r="AF595" s="4"/>
    </row>
    <row r="596" spans="2:32" x14ac:dyDescent="0.3">
      <c r="B596" s="4"/>
      <c r="C596" s="4"/>
      <c r="D596" s="4"/>
      <c r="F596" s="4"/>
      <c r="I596" s="4"/>
      <c r="J596" s="4"/>
      <c r="K596" s="4"/>
      <c r="L596" s="4"/>
      <c r="M596" s="4"/>
      <c r="N596" s="4"/>
      <c r="P596" s="4"/>
      <c r="Q596" s="4"/>
      <c r="R596" s="4"/>
      <c r="T596" s="4"/>
      <c r="W596" s="4"/>
      <c r="X596" s="4"/>
      <c r="Y596" s="4"/>
      <c r="AA596" s="4"/>
      <c r="AD596" s="4"/>
      <c r="AE596" s="4"/>
      <c r="AF596" s="4"/>
    </row>
    <row r="597" spans="2:32" x14ac:dyDescent="0.3">
      <c r="B597" s="4"/>
      <c r="C597" s="4"/>
      <c r="D597" s="4"/>
      <c r="F597" s="4"/>
      <c r="I597" s="4"/>
      <c r="J597" s="4"/>
      <c r="K597" s="4"/>
      <c r="L597" s="4"/>
      <c r="M597" s="4"/>
      <c r="N597" s="4"/>
      <c r="P597" s="4"/>
      <c r="Q597" s="4"/>
      <c r="R597" s="4"/>
      <c r="T597" s="4"/>
      <c r="W597" s="4"/>
      <c r="X597" s="4"/>
      <c r="Y597" s="4"/>
      <c r="AA597" s="4"/>
      <c r="AD597" s="4"/>
      <c r="AE597" s="4"/>
      <c r="AF597" s="4"/>
    </row>
    <row r="598" spans="2:32" x14ac:dyDescent="0.3">
      <c r="B598" s="4"/>
      <c r="C598" s="4"/>
      <c r="D598" s="4"/>
      <c r="F598" s="4"/>
      <c r="I598" s="4"/>
      <c r="J598" s="4"/>
      <c r="K598" s="4"/>
      <c r="L598" s="4"/>
      <c r="M598" s="4"/>
      <c r="N598" s="4"/>
      <c r="P598" s="4"/>
      <c r="Q598" s="4"/>
      <c r="R598" s="4"/>
      <c r="T598" s="4"/>
      <c r="W598" s="4"/>
      <c r="X598" s="4"/>
      <c r="Y598" s="4"/>
      <c r="AA598" s="4"/>
      <c r="AD598" s="4"/>
      <c r="AE598" s="4"/>
      <c r="AF598" s="4"/>
    </row>
    <row r="599" spans="2:32" x14ac:dyDescent="0.3">
      <c r="B599" s="4"/>
      <c r="C599" s="4"/>
      <c r="D599" s="4"/>
      <c r="F599" s="4"/>
      <c r="I599" s="4"/>
      <c r="J599" s="4"/>
      <c r="K599" s="4"/>
      <c r="L599" s="4"/>
      <c r="M599" s="4"/>
      <c r="N599" s="4"/>
      <c r="P599" s="4"/>
      <c r="Q599" s="4"/>
      <c r="R599" s="4"/>
      <c r="T599" s="4"/>
      <c r="W599" s="4"/>
      <c r="X599" s="4"/>
      <c r="Y599" s="4"/>
      <c r="AA599" s="4"/>
      <c r="AD599" s="4"/>
      <c r="AE599" s="4"/>
      <c r="AF599" s="4"/>
    </row>
    <row r="600" spans="2:32" x14ac:dyDescent="0.3">
      <c r="B600" s="4"/>
      <c r="C600" s="4"/>
      <c r="D600" s="4"/>
      <c r="F600" s="4"/>
      <c r="I600" s="4"/>
      <c r="J600" s="4"/>
      <c r="K600" s="4"/>
      <c r="L600" s="4"/>
      <c r="M600" s="4"/>
      <c r="N600" s="4"/>
      <c r="P600" s="4"/>
      <c r="Q600" s="4"/>
      <c r="R600" s="4"/>
      <c r="T600" s="4"/>
      <c r="W600" s="4"/>
      <c r="X600" s="4"/>
      <c r="Y600" s="4"/>
      <c r="AA600" s="4"/>
      <c r="AD600" s="4"/>
      <c r="AE600" s="4"/>
      <c r="AF600" s="4"/>
    </row>
    <row r="601" spans="2:32" x14ac:dyDescent="0.3">
      <c r="B601" s="4"/>
      <c r="C601" s="4"/>
      <c r="D601" s="4"/>
      <c r="F601" s="4"/>
      <c r="I601" s="4"/>
      <c r="J601" s="4"/>
      <c r="K601" s="4"/>
      <c r="L601" s="4"/>
      <c r="M601" s="4"/>
      <c r="N601" s="4"/>
      <c r="P601" s="4"/>
      <c r="Q601" s="4"/>
      <c r="R601" s="4"/>
      <c r="T601" s="4"/>
      <c r="W601" s="4"/>
      <c r="X601" s="4"/>
      <c r="Y601" s="4"/>
      <c r="AA601" s="4"/>
      <c r="AD601" s="4"/>
      <c r="AE601" s="4"/>
      <c r="AF601" s="4"/>
    </row>
    <row r="602" spans="2:32" x14ac:dyDescent="0.3">
      <c r="B602" s="4"/>
      <c r="C602" s="4"/>
      <c r="D602" s="4"/>
      <c r="F602" s="4"/>
      <c r="I602" s="4"/>
      <c r="J602" s="4"/>
      <c r="K602" s="4"/>
      <c r="L602" s="4"/>
      <c r="M602" s="4"/>
      <c r="N602" s="4"/>
      <c r="P602" s="4"/>
      <c r="Q602" s="4"/>
      <c r="R602" s="4"/>
      <c r="T602" s="4"/>
      <c r="W602" s="4"/>
      <c r="X602" s="4"/>
      <c r="Y602" s="4"/>
      <c r="AA602" s="4"/>
      <c r="AD602" s="4"/>
      <c r="AE602" s="4"/>
      <c r="AF602" s="4"/>
    </row>
    <row r="603" spans="2:32" x14ac:dyDescent="0.3">
      <c r="B603" s="4"/>
      <c r="C603" s="4"/>
      <c r="D603" s="4"/>
      <c r="F603" s="4"/>
      <c r="I603" s="4"/>
      <c r="J603" s="4"/>
      <c r="K603" s="4"/>
      <c r="L603" s="4"/>
      <c r="M603" s="4"/>
      <c r="N603" s="4"/>
      <c r="P603" s="4"/>
      <c r="Q603" s="4"/>
      <c r="R603" s="4"/>
      <c r="T603" s="4"/>
      <c r="W603" s="4"/>
      <c r="X603" s="4"/>
      <c r="Y603" s="4"/>
      <c r="AA603" s="4"/>
      <c r="AD603" s="4"/>
      <c r="AE603" s="4"/>
      <c r="AF603" s="4"/>
    </row>
    <row r="604" spans="2:32" x14ac:dyDescent="0.3">
      <c r="B604" s="4"/>
      <c r="C604" s="4"/>
      <c r="D604" s="4"/>
      <c r="F604" s="4"/>
      <c r="I604" s="4"/>
      <c r="J604" s="4"/>
      <c r="K604" s="4"/>
      <c r="L604" s="4"/>
      <c r="M604" s="4"/>
      <c r="N604" s="4"/>
      <c r="P604" s="4"/>
      <c r="Q604" s="4"/>
      <c r="R604" s="4"/>
      <c r="T604" s="4"/>
      <c r="W604" s="4"/>
      <c r="X604" s="4"/>
      <c r="Y604" s="4"/>
      <c r="AA604" s="4"/>
      <c r="AD604" s="4"/>
      <c r="AE604" s="4"/>
      <c r="AF604" s="4"/>
    </row>
    <row r="605" spans="2:32" x14ac:dyDescent="0.3">
      <c r="B605" s="4"/>
      <c r="C605" s="4"/>
      <c r="D605" s="4"/>
      <c r="F605" s="4"/>
      <c r="I605" s="4"/>
      <c r="J605" s="4"/>
      <c r="K605" s="4"/>
      <c r="L605" s="4"/>
      <c r="M605" s="4"/>
      <c r="N605" s="4"/>
      <c r="P605" s="4"/>
      <c r="Q605" s="4"/>
      <c r="R605" s="4"/>
      <c r="T605" s="4"/>
      <c r="W605" s="4"/>
      <c r="X605" s="4"/>
      <c r="Y605" s="4"/>
      <c r="AA605" s="4"/>
      <c r="AD605" s="4"/>
      <c r="AE605" s="4"/>
      <c r="AF605" s="4"/>
    </row>
    <row r="606" spans="2:32" x14ac:dyDescent="0.3">
      <c r="B606" s="4"/>
      <c r="C606" s="4"/>
      <c r="D606" s="4"/>
      <c r="F606" s="4"/>
      <c r="I606" s="4"/>
      <c r="J606" s="4"/>
      <c r="K606" s="4"/>
      <c r="L606" s="4"/>
      <c r="M606" s="4"/>
      <c r="N606" s="4"/>
      <c r="P606" s="4"/>
      <c r="Q606" s="4"/>
      <c r="R606" s="4"/>
      <c r="T606" s="4"/>
      <c r="W606" s="4"/>
      <c r="X606" s="4"/>
      <c r="Y606" s="4"/>
      <c r="AA606" s="4"/>
      <c r="AD606" s="4"/>
      <c r="AE606" s="4"/>
      <c r="AF606" s="4"/>
    </row>
    <row r="607" spans="2:32" x14ac:dyDescent="0.3">
      <c r="B607" s="4"/>
      <c r="C607" s="4"/>
      <c r="D607" s="4"/>
      <c r="F607" s="4"/>
      <c r="I607" s="4"/>
      <c r="J607" s="4"/>
      <c r="K607" s="4"/>
      <c r="L607" s="4"/>
      <c r="M607" s="4"/>
      <c r="N607" s="4"/>
      <c r="P607" s="4"/>
      <c r="Q607" s="4"/>
      <c r="R607" s="4"/>
      <c r="T607" s="4"/>
      <c r="W607" s="4"/>
      <c r="X607" s="4"/>
      <c r="Y607" s="4"/>
      <c r="AA607" s="4"/>
      <c r="AD607" s="4"/>
      <c r="AE607" s="4"/>
      <c r="AF607" s="4"/>
    </row>
    <row r="608" spans="2:32" x14ac:dyDescent="0.3">
      <c r="B608" s="4"/>
      <c r="C608" s="4"/>
      <c r="D608" s="4"/>
      <c r="F608" s="4"/>
      <c r="I608" s="4"/>
      <c r="J608" s="4"/>
      <c r="K608" s="4"/>
      <c r="L608" s="4"/>
      <c r="M608" s="4"/>
      <c r="N608" s="4"/>
      <c r="P608" s="4"/>
      <c r="Q608" s="4"/>
      <c r="R608" s="4"/>
      <c r="T608" s="4"/>
      <c r="W608" s="4"/>
      <c r="X608" s="4"/>
      <c r="Y608" s="4"/>
      <c r="AA608" s="4"/>
      <c r="AD608" s="4"/>
      <c r="AE608" s="4"/>
      <c r="AF608" s="4"/>
    </row>
    <row r="609" spans="2:32" x14ac:dyDescent="0.3">
      <c r="B609" s="4"/>
      <c r="C609" s="4"/>
      <c r="D609" s="4"/>
      <c r="F609" s="4"/>
      <c r="I609" s="4"/>
      <c r="J609" s="4"/>
      <c r="K609" s="4"/>
      <c r="L609" s="4"/>
      <c r="M609" s="4"/>
      <c r="N609" s="4"/>
      <c r="P609" s="4"/>
      <c r="Q609" s="4"/>
      <c r="R609" s="4"/>
      <c r="T609" s="4"/>
      <c r="W609" s="4"/>
      <c r="X609" s="4"/>
      <c r="Y609" s="4"/>
      <c r="AA609" s="4"/>
      <c r="AD609" s="4"/>
      <c r="AE609" s="4"/>
      <c r="AF609" s="4"/>
    </row>
    <row r="610" spans="2:32" x14ac:dyDescent="0.3">
      <c r="B610" s="4"/>
      <c r="C610" s="4"/>
      <c r="D610" s="4"/>
      <c r="F610" s="4"/>
      <c r="I610" s="4"/>
      <c r="J610" s="4"/>
      <c r="K610" s="4"/>
      <c r="L610" s="4"/>
      <c r="M610" s="4"/>
      <c r="N610" s="4"/>
      <c r="P610" s="4"/>
      <c r="Q610" s="4"/>
      <c r="R610" s="4"/>
      <c r="T610" s="4"/>
      <c r="W610" s="4"/>
      <c r="X610" s="4"/>
      <c r="Y610" s="4"/>
      <c r="AA610" s="4"/>
      <c r="AD610" s="4"/>
      <c r="AE610" s="4"/>
      <c r="AF610" s="4"/>
    </row>
    <row r="611" spans="2:32" x14ac:dyDescent="0.3">
      <c r="B611" s="4"/>
      <c r="C611" s="4"/>
      <c r="D611" s="4"/>
      <c r="F611" s="4"/>
      <c r="I611" s="4"/>
      <c r="J611" s="4"/>
      <c r="K611" s="4"/>
      <c r="L611" s="4"/>
      <c r="M611" s="4"/>
      <c r="N611" s="4"/>
      <c r="P611" s="4"/>
      <c r="Q611" s="4"/>
      <c r="R611" s="4"/>
      <c r="T611" s="4"/>
      <c r="W611" s="4"/>
      <c r="X611" s="4"/>
      <c r="Y611" s="4"/>
      <c r="AA611" s="4"/>
      <c r="AD611" s="4"/>
      <c r="AE611" s="4"/>
      <c r="AF611" s="4"/>
    </row>
    <row r="612" spans="2:32" x14ac:dyDescent="0.3">
      <c r="B612" s="4"/>
      <c r="C612" s="4"/>
      <c r="D612" s="4"/>
      <c r="F612" s="4"/>
      <c r="I612" s="4"/>
      <c r="J612" s="4"/>
      <c r="K612" s="4"/>
      <c r="L612" s="4"/>
      <c r="M612" s="4"/>
      <c r="N612" s="4"/>
      <c r="P612" s="4"/>
      <c r="Q612" s="4"/>
      <c r="R612" s="4"/>
      <c r="T612" s="4"/>
      <c r="W612" s="4"/>
      <c r="X612" s="4"/>
      <c r="Y612" s="4"/>
      <c r="AA612" s="4"/>
      <c r="AD612" s="4"/>
      <c r="AE612" s="4"/>
      <c r="AF612" s="4"/>
    </row>
    <row r="613" spans="2:32" x14ac:dyDescent="0.3">
      <c r="B613" s="4"/>
      <c r="C613" s="4"/>
      <c r="D613" s="4"/>
      <c r="F613" s="4"/>
      <c r="I613" s="4"/>
      <c r="J613" s="4"/>
      <c r="K613" s="4"/>
      <c r="L613" s="4"/>
      <c r="M613" s="4"/>
      <c r="N613" s="4"/>
      <c r="P613" s="4"/>
      <c r="Q613" s="4"/>
      <c r="R613" s="4"/>
      <c r="T613" s="4"/>
      <c r="W613" s="4"/>
      <c r="X613" s="4"/>
      <c r="Y613" s="4"/>
      <c r="AA613" s="4"/>
      <c r="AD613" s="4"/>
      <c r="AE613" s="4"/>
      <c r="AF613" s="4"/>
    </row>
    <row r="614" spans="2:32" x14ac:dyDescent="0.3">
      <c r="B614" s="4"/>
      <c r="C614" s="4"/>
      <c r="D614" s="4"/>
      <c r="F614" s="4"/>
      <c r="I614" s="4"/>
      <c r="J614" s="4"/>
      <c r="K614" s="4"/>
      <c r="L614" s="4"/>
      <c r="M614" s="4"/>
      <c r="N614" s="4"/>
      <c r="P614" s="4"/>
      <c r="Q614" s="4"/>
      <c r="R614" s="4"/>
      <c r="T614" s="4"/>
      <c r="W614" s="4"/>
      <c r="X614" s="4"/>
      <c r="Y614" s="4"/>
      <c r="AA614" s="4"/>
      <c r="AD614" s="4"/>
      <c r="AE614" s="4"/>
      <c r="AF614" s="4"/>
    </row>
    <row r="615" spans="2:32" x14ac:dyDescent="0.3">
      <c r="B615" s="4"/>
      <c r="C615" s="4"/>
      <c r="D615" s="4"/>
      <c r="F615" s="4"/>
      <c r="I615" s="4"/>
      <c r="J615" s="4"/>
      <c r="K615" s="4"/>
      <c r="L615" s="4"/>
      <c r="M615" s="4"/>
      <c r="N615" s="4"/>
      <c r="P615" s="4"/>
      <c r="Q615" s="4"/>
      <c r="R615" s="4"/>
      <c r="T615" s="4"/>
      <c r="W615" s="4"/>
      <c r="X615" s="4"/>
      <c r="Y615" s="4"/>
      <c r="AA615" s="4"/>
      <c r="AD615" s="4"/>
      <c r="AE615" s="4"/>
      <c r="AF615" s="4"/>
    </row>
    <row r="616" spans="2:32" x14ac:dyDescent="0.3">
      <c r="B616" s="4"/>
      <c r="C616" s="4"/>
      <c r="D616" s="4"/>
      <c r="F616" s="4"/>
      <c r="I616" s="4"/>
      <c r="J616" s="4"/>
      <c r="K616" s="4"/>
      <c r="L616" s="4"/>
      <c r="M616" s="4"/>
      <c r="N616" s="4"/>
      <c r="P616" s="4"/>
      <c r="Q616" s="4"/>
      <c r="R616" s="4"/>
      <c r="T616" s="4"/>
      <c r="W616" s="4"/>
      <c r="X616" s="4"/>
      <c r="Y616" s="4"/>
      <c r="AA616" s="4"/>
      <c r="AD616" s="4"/>
      <c r="AE616" s="4"/>
      <c r="AF616" s="4"/>
    </row>
    <row r="617" spans="2:32" x14ac:dyDescent="0.3">
      <c r="B617" s="4"/>
      <c r="C617" s="4"/>
      <c r="D617" s="4"/>
      <c r="F617" s="4"/>
      <c r="I617" s="4"/>
      <c r="J617" s="4"/>
      <c r="K617" s="4"/>
      <c r="L617" s="4"/>
      <c r="M617" s="4"/>
      <c r="N617" s="4"/>
      <c r="P617" s="4"/>
      <c r="Q617" s="4"/>
      <c r="R617" s="4"/>
      <c r="T617" s="4"/>
      <c r="W617" s="4"/>
      <c r="X617" s="4"/>
      <c r="Y617" s="4"/>
      <c r="AA617" s="4"/>
      <c r="AD617" s="4"/>
      <c r="AE617" s="4"/>
      <c r="AF617" s="4"/>
    </row>
    <row r="618" spans="2:32" x14ac:dyDescent="0.3">
      <c r="B618" s="4"/>
      <c r="C618" s="4"/>
      <c r="D618" s="4"/>
      <c r="F618" s="4"/>
      <c r="I618" s="4"/>
      <c r="J618" s="4"/>
      <c r="K618" s="4"/>
      <c r="L618" s="4"/>
      <c r="M618" s="4"/>
      <c r="N618" s="4"/>
      <c r="P618" s="4"/>
      <c r="Q618" s="4"/>
      <c r="R618" s="4"/>
      <c r="T618" s="4"/>
      <c r="W618" s="4"/>
      <c r="X618" s="4"/>
      <c r="Y618" s="4"/>
      <c r="AA618" s="4"/>
      <c r="AD618" s="4"/>
      <c r="AE618" s="4"/>
      <c r="AF618" s="4"/>
    </row>
    <row r="619" spans="2:32" x14ac:dyDescent="0.3">
      <c r="B619" s="4"/>
      <c r="C619" s="4"/>
      <c r="D619" s="4"/>
      <c r="F619" s="4"/>
      <c r="I619" s="4"/>
      <c r="J619" s="4"/>
      <c r="K619" s="4"/>
      <c r="L619" s="4"/>
      <c r="M619" s="4"/>
      <c r="N619" s="4"/>
      <c r="P619" s="4"/>
      <c r="Q619" s="4"/>
      <c r="R619" s="4"/>
      <c r="T619" s="4"/>
      <c r="W619" s="4"/>
      <c r="X619" s="4"/>
      <c r="Y619" s="4"/>
      <c r="AA619" s="4"/>
      <c r="AD619" s="4"/>
      <c r="AE619" s="4"/>
      <c r="AF619" s="4"/>
    </row>
    <row r="620" spans="2:32" x14ac:dyDescent="0.3">
      <c r="B620" s="4"/>
      <c r="C620" s="4"/>
      <c r="D620" s="4"/>
      <c r="F620" s="4"/>
      <c r="I620" s="4"/>
      <c r="J620" s="4"/>
      <c r="K620" s="4"/>
      <c r="L620" s="4"/>
      <c r="M620" s="4"/>
      <c r="N620" s="4"/>
      <c r="P620" s="4"/>
      <c r="Q620" s="4"/>
      <c r="R620" s="4"/>
      <c r="T620" s="4"/>
      <c r="W620" s="4"/>
      <c r="X620" s="4"/>
      <c r="Y620" s="4"/>
      <c r="AA620" s="4"/>
      <c r="AD620" s="4"/>
      <c r="AE620" s="4"/>
      <c r="AF620" s="4"/>
    </row>
    <row r="621" spans="2:32" x14ac:dyDescent="0.3">
      <c r="B621" s="4"/>
      <c r="C621" s="4"/>
      <c r="D621" s="4"/>
      <c r="F621" s="4"/>
      <c r="I621" s="4"/>
      <c r="J621" s="4"/>
      <c r="K621" s="4"/>
      <c r="L621" s="4"/>
      <c r="M621" s="4"/>
      <c r="N621" s="4"/>
      <c r="P621" s="4"/>
      <c r="Q621" s="4"/>
      <c r="R621" s="4"/>
      <c r="T621" s="4"/>
      <c r="W621" s="4"/>
      <c r="X621" s="4"/>
      <c r="Y621" s="4"/>
      <c r="AA621" s="4"/>
      <c r="AD621" s="4"/>
      <c r="AE621" s="4"/>
      <c r="AF621" s="4"/>
    </row>
    <row r="622" spans="2:32" x14ac:dyDescent="0.3">
      <c r="B622" s="4"/>
      <c r="C622" s="4"/>
      <c r="D622" s="4"/>
      <c r="F622" s="4"/>
      <c r="I622" s="4"/>
      <c r="J622" s="4"/>
      <c r="K622" s="4"/>
      <c r="L622" s="4"/>
      <c r="M622" s="4"/>
      <c r="N622" s="4"/>
      <c r="P622" s="4"/>
      <c r="Q622" s="4"/>
      <c r="R622" s="4"/>
      <c r="T622" s="4"/>
      <c r="W622" s="4"/>
      <c r="X622" s="4"/>
      <c r="Y622" s="4"/>
      <c r="AA622" s="4"/>
      <c r="AD622" s="4"/>
      <c r="AE622" s="4"/>
      <c r="AF622" s="4"/>
    </row>
    <row r="623" spans="2:32" x14ac:dyDescent="0.3">
      <c r="B623" s="4"/>
      <c r="C623" s="4"/>
      <c r="D623" s="4"/>
      <c r="F623" s="4"/>
      <c r="I623" s="4"/>
      <c r="J623" s="4"/>
      <c r="K623" s="4"/>
      <c r="L623" s="4"/>
      <c r="M623" s="4"/>
      <c r="N623" s="4"/>
      <c r="P623" s="4"/>
      <c r="Q623" s="4"/>
      <c r="R623" s="4"/>
      <c r="T623" s="4"/>
      <c r="W623" s="4"/>
      <c r="X623" s="4"/>
      <c r="Y623" s="4"/>
      <c r="AA623" s="4"/>
      <c r="AD623" s="4"/>
      <c r="AE623" s="4"/>
      <c r="AF623" s="4"/>
    </row>
    <row r="624" spans="2:32" x14ac:dyDescent="0.3">
      <c r="B624" s="4"/>
      <c r="C624" s="4"/>
      <c r="D624" s="4"/>
      <c r="F624" s="4"/>
      <c r="I624" s="4"/>
      <c r="J624" s="4"/>
      <c r="K624" s="4"/>
      <c r="L624" s="4"/>
      <c r="M624" s="4"/>
      <c r="N624" s="4"/>
      <c r="P624" s="4"/>
      <c r="Q624" s="4"/>
      <c r="R624" s="4"/>
      <c r="T624" s="4"/>
      <c r="W624" s="4"/>
      <c r="X624" s="4"/>
      <c r="Y624" s="4"/>
      <c r="AA624" s="4"/>
      <c r="AD624" s="4"/>
      <c r="AE624" s="4"/>
      <c r="AF624" s="4"/>
    </row>
    <row r="625" spans="2:32" x14ac:dyDescent="0.3">
      <c r="B625" s="4"/>
      <c r="C625" s="4"/>
      <c r="D625" s="4"/>
      <c r="F625" s="4"/>
      <c r="I625" s="4"/>
      <c r="J625" s="4"/>
      <c r="K625" s="4"/>
      <c r="L625" s="4"/>
      <c r="M625" s="4"/>
      <c r="N625" s="4"/>
      <c r="P625" s="4"/>
      <c r="Q625" s="4"/>
      <c r="R625" s="4"/>
      <c r="T625" s="4"/>
      <c r="W625" s="4"/>
      <c r="X625" s="4"/>
      <c r="Y625" s="4"/>
      <c r="AA625" s="4"/>
      <c r="AD625" s="4"/>
      <c r="AE625" s="4"/>
      <c r="AF625" s="4"/>
    </row>
    <row r="626" spans="2:32" x14ac:dyDescent="0.3">
      <c r="B626" s="4"/>
      <c r="C626" s="4"/>
      <c r="D626" s="4"/>
      <c r="F626" s="4"/>
      <c r="I626" s="4"/>
      <c r="J626" s="4"/>
      <c r="K626" s="4"/>
      <c r="L626" s="4"/>
      <c r="M626" s="4"/>
      <c r="N626" s="4"/>
      <c r="P626" s="4"/>
      <c r="Q626" s="4"/>
      <c r="R626" s="4"/>
      <c r="T626" s="4"/>
      <c r="W626" s="4"/>
      <c r="X626" s="4"/>
      <c r="Y626" s="4"/>
      <c r="AA626" s="4"/>
      <c r="AD626" s="4"/>
      <c r="AE626" s="4"/>
      <c r="AF626" s="4"/>
    </row>
    <row r="627" spans="2:32" x14ac:dyDescent="0.3">
      <c r="B627" s="4"/>
      <c r="C627" s="4"/>
      <c r="D627" s="4"/>
      <c r="F627" s="4"/>
      <c r="I627" s="4"/>
      <c r="J627" s="4"/>
      <c r="K627" s="4"/>
      <c r="L627" s="4"/>
      <c r="M627" s="4"/>
      <c r="N627" s="4"/>
      <c r="P627" s="4"/>
      <c r="Q627" s="4"/>
      <c r="R627" s="4"/>
      <c r="T627" s="4"/>
      <c r="W627" s="4"/>
      <c r="X627" s="4"/>
      <c r="Y627" s="4"/>
      <c r="AA627" s="4"/>
      <c r="AD627" s="4"/>
      <c r="AE627" s="4"/>
      <c r="AF627" s="4"/>
    </row>
    <row r="628" spans="2:32" x14ac:dyDescent="0.3">
      <c r="B628" s="4"/>
      <c r="C628" s="4"/>
      <c r="D628" s="4"/>
      <c r="F628" s="4"/>
      <c r="I628" s="4"/>
      <c r="J628" s="4"/>
      <c r="K628" s="4"/>
      <c r="L628" s="4"/>
      <c r="M628" s="4"/>
      <c r="N628" s="4"/>
      <c r="P628" s="4"/>
      <c r="Q628" s="4"/>
      <c r="R628" s="4"/>
      <c r="T628" s="4"/>
      <c r="W628" s="4"/>
      <c r="X628" s="4"/>
      <c r="Y628" s="4"/>
      <c r="AA628" s="4"/>
      <c r="AD628" s="4"/>
      <c r="AE628" s="4"/>
      <c r="AF628" s="4"/>
    </row>
    <row r="629" spans="2:32" x14ac:dyDescent="0.3">
      <c r="B629" s="4"/>
      <c r="C629" s="4"/>
      <c r="D629" s="4"/>
      <c r="F629" s="4"/>
      <c r="I629" s="4"/>
      <c r="J629" s="4"/>
      <c r="K629" s="4"/>
      <c r="L629" s="4"/>
      <c r="M629" s="4"/>
      <c r="N629" s="4"/>
      <c r="P629" s="4"/>
      <c r="Q629" s="4"/>
      <c r="R629" s="4"/>
      <c r="T629" s="4"/>
      <c r="W629" s="4"/>
      <c r="X629" s="4"/>
      <c r="Y629" s="4"/>
      <c r="AA629" s="4"/>
      <c r="AD629" s="4"/>
      <c r="AE629" s="4"/>
      <c r="AF629" s="4"/>
    </row>
    <row r="630" spans="2:32" x14ac:dyDescent="0.3">
      <c r="B630" s="4"/>
      <c r="C630" s="4"/>
      <c r="D630" s="4"/>
      <c r="F630" s="4"/>
      <c r="I630" s="4"/>
      <c r="J630" s="4"/>
      <c r="K630" s="4"/>
      <c r="L630" s="4"/>
      <c r="M630" s="4"/>
      <c r="N630" s="4"/>
      <c r="P630" s="4"/>
      <c r="Q630" s="4"/>
      <c r="R630" s="4"/>
      <c r="T630" s="4"/>
      <c r="W630" s="4"/>
      <c r="X630" s="4"/>
      <c r="Y630" s="4"/>
      <c r="AA630" s="4"/>
      <c r="AD630" s="4"/>
      <c r="AE630" s="4"/>
      <c r="AF630" s="4"/>
    </row>
    <row r="631" spans="2:32" x14ac:dyDescent="0.3">
      <c r="B631" s="4"/>
      <c r="C631" s="4"/>
      <c r="D631" s="4"/>
      <c r="F631" s="4"/>
      <c r="I631" s="4"/>
      <c r="J631" s="4"/>
      <c r="K631" s="4"/>
      <c r="L631" s="4"/>
      <c r="M631" s="4"/>
      <c r="N631" s="4"/>
      <c r="P631" s="4"/>
      <c r="Q631" s="4"/>
      <c r="R631" s="4"/>
      <c r="T631" s="4"/>
      <c r="W631" s="4"/>
      <c r="X631" s="4"/>
      <c r="Y631" s="4"/>
      <c r="AA631" s="4"/>
      <c r="AD631" s="4"/>
      <c r="AE631" s="4"/>
      <c r="AF631" s="4"/>
    </row>
    <row r="632" spans="2:32" x14ac:dyDescent="0.3">
      <c r="B632" s="4"/>
      <c r="C632" s="4"/>
      <c r="D632" s="4"/>
      <c r="F632" s="4"/>
      <c r="I632" s="4"/>
      <c r="J632" s="4"/>
      <c r="K632" s="4"/>
      <c r="L632" s="4"/>
      <c r="M632" s="4"/>
      <c r="N632" s="4"/>
      <c r="P632" s="4"/>
      <c r="Q632" s="4"/>
      <c r="R632" s="4"/>
      <c r="T632" s="4"/>
      <c r="W632" s="4"/>
      <c r="X632" s="4"/>
      <c r="Y632" s="4"/>
      <c r="AA632" s="4"/>
      <c r="AD632" s="4"/>
      <c r="AE632" s="4"/>
      <c r="AF632" s="4"/>
    </row>
    <row r="633" spans="2:32" x14ac:dyDescent="0.3">
      <c r="B633" s="4"/>
      <c r="C633" s="4"/>
      <c r="D633" s="4"/>
      <c r="F633" s="4"/>
      <c r="I633" s="4"/>
      <c r="J633" s="4"/>
      <c r="K633" s="4"/>
      <c r="L633" s="4"/>
      <c r="M633" s="4"/>
      <c r="N633" s="4"/>
      <c r="P633" s="4"/>
      <c r="Q633" s="4"/>
      <c r="R633" s="4"/>
      <c r="T633" s="4"/>
      <c r="W633" s="4"/>
      <c r="X633" s="4"/>
      <c r="Y633" s="4"/>
      <c r="AA633" s="4"/>
      <c r="AD633" s="4"/>
      <c r="AE633" s="4"/>
      <c r="AF633" s="4"/>
    </row>
    <row r="634" spans="2:32" x14ac:dyDescent="0.3">
      <c r="B634" s="4"/>
      <c r="C634" s="4"/>
      <c r="D634" s="4"/>
      <c r="F634" s="4"/>
      <c r="I634" s="4"/>
      <c r="J634" s="4"/>
      <c r="K634" s="4"/>
      <c r="L634" s="4"/>
      <c r="M634" s="4"/>
      <c r="N634" s="4"/>
      <c r="P634" s="4"/>
      <c r="Q634" s="4"/>
      <c r="R634" s="4"/>
      <c r="T634" s="4"/>
      <c r="W634" s="4"/>
      <c r="X634" s="4"/>
      <c r="Y634" s="4"/>
      <c r="AA634" s="4"/>
      <c r="AD634" s="4"/>
      <c r="AE634" s="4"/>
      <c r="AF634" s="4"/>
    </row>
    <row r="635" spans="2:32" x14ac:dyDescent="0.3">
      <c r="B635" s="4"/>
      <c r="C635" s="4"/>
      <c r="D635" s="4"/>
      <c r="F635" s="4"/>
      <c r="I635" s="4"/>
      <c r="J635" s="4"/>
      <c r="K635" s="4"/>
      <c r="L635" s="4"/>
      <c r="M635" s="4"/>
      <c r="N635" s="4"/>
      <c r="P635" s="4"/>
      <c r="Q635" s="4"/>
      <c r="R635" s="4"/>
      <c r="T635" s="4"/>
      <c r="W635" s="4"/>
      <c r="X635" s="4"/>
      <c r="Y635" s="4"/>
      <c r="AA635" s="4"/>
      <c r="AD635" s="4"/>
      <c r="AE635" s="4"/>
      <c r="AF635" s="4"/>
    </row>
    <row r="636" spans="2:32" x14ac:dyDescent="0.3">
      <c r="B636" s="4"/>
      <c r="C636" s="4"/>
      <c r="D636" s="4"/>
      <c r="F636" s="4"/>
      <c r="I636" s="4"/>
      <c r="J636" s="4"/>
      <c r="K636" s="4"/>
      <c r="L636" s="4"/>
      <c r="M636" s="4"/>
      <c r="N636" s="4"/>
      <c r="P636" s="4"/>
      <c r="Q636" s="4"/>
      <c r="R636" s="4"/>
      <c r="T636" s="4"/>
      <c r="W636" s="4"/>
      <c r="X636" s="4"/>
      <c r="Y636" s="4"/>
      <c r="AA636" s="4"/>
      <c r="AD636" s="4"/>
      <c r="AE636" s="4"/>
      <c r="AF636" s="4"/>
    </row>
    <row r="637" spans="2:32" x14ac:dyDescent="0.3">
      <c r="B637" s="4"/>
      <c r="C637" s="4"/>
      <c r="D637" s="4"/>
      <c r="F637" s="4"/>
      <c r="I637" s="4"/>
      <c r="J637" s="4"/>
      <c r="K637" s="4"/>
      <c r="L637" s="4"/>
      <c r="M637" s="4"/>
      <c r="N637" s="4"/>
      <c r="P637" s="4"/>
      <c r="Q637" s="4"/>
      <c r="R637" s="4"/>
      <c r="T637" s="4"/>
      <c r="W637" s="4"/>
      <c r="X637" s="4"/>
      <c r="Y637" s="4"/>
      <c r="AA637" s="4"/>
      <c r="AD637" s="4"/>
      <c r="AE637" s="4"/>
      <c r="AF637" s="4"/>
    </row>
    <row r="638" spans="2:32" x14ac:dyDescent="0.3">
      <c r="B638" s="4"/>
      <c r="C638" s="4"/>
      <c r="D638" s="4"/>
      <c r="F638" s="4"/>
      <c r="I638" s="4"/>
      <c r="J638" s="4"/>
      <c r="K638" s="4"/>
      <c r="L638" s="4"/>
      <c r="M638" s="4"/>
      <c r="N638" s="4"/>
      <c r="P638" s="4"/>
      <c r="Q638" s="4"/>
      <c r="R638" s="4"/>
      <c r="T638" s="4"/>
      <c r="W638" s="4"/>
      <c r="X638" s="4"/>
      <c r="Y638" s="4"/>
      <c r="AA638" s="4"/>
      <c r="AD638" s="4"/>
      <c r="AE638" s="4"/>
      <c r="AF638" s="4"/>
    </row>
    <row r="639" spans="2:32" x14ac:dyDescent="0.3">
      <c r="B639" s="4"/>
      <c r="C639" s="4"/>
      <c r="D639" s="4"/>
      <c r="F639" s="4"/>
      <c r="I639" s="4"/>
      <c r="J639" s="4"/>
      <c r="K639" s="4"/>
      <c r="L639" s="4"/>
      <c r="M639" s="4"/>
      <c r="N639" s="4"/>
      <c r="P639" s="4"/>
      <c r="Q639" s="4"/>
      <c r="R639" s="4"/>
      <c r="T639" s="4"/>
      <c r="W639" s="4"/>
      <c r="X639" s="4"/>
      <c r="Y639" s="4"/>
      <c r="AA639" s="4"/>
      <c r="AD639" s="4"/>
      <c r="AE639" s="4"/>
      <c r="AF639" s="4"/>
    </row>
    <row r="640" spans="2:32" x14ac:dyDescent="0.3">
      <c r="B640" s="4"/>
      <c r="C640" s="4"/>
      <c r="D640" s="4"/>
      <c r="F640" s="4"/>
      <c r="I640" s="4"/>
      <c r="J640" s="4"/>
      <c r="K640" s="4"/>
      <c r="L640" s="4"/>
      <c r="M640" s="4"/>
      <c r="N640" s="4"/>
      <c r="P640" s="4"/>
      <c r="Q640" s="4"/>
      <c r="R640" s="4"/>
      <c r="T640" s="4"/>
      <c r="W640" s="4"/>
      <c r="X640" s="4"/>
      <c r="Y640" s="4"/>
      <c r="AA640" s="4"/>
      <c r="AD640" s="4"/>
      <c r="AE640" s="4"/>
      <c r="AF640" s="4"/>
    </row>
    <row r="641" spans="2:32" x14ac:dyDescent="0.3">
      <c r="B641" s="4"/>
      <c r="C641" s="4"/>
      <c r="D641" s="4"/>
      <c r="F641" s="4"/>
      <c r="I641" s="4"/>
      <c r="J641" s="4"/>
      <c r="K641" s="4"/>
      <c r="L641" s="4"/>
      <c r="M641" s="4"/>
      <c r="N641" s="4"/>
      <c r="P641" s="4"/>
      <c r="Q641" s="4"/>
      <c r="R641" s="4"/>
      <c r="T641" s="4"/>
      <c r="W641" s="4"/>
      <c r="X641" s="4"/>
      <c r="Y641" s="4"/>
      <c r="AA641" s="4"/>
      <c r="AD641" s="4"/>
      <c r="AE641" s="4"/>
      <c r="AF641" s="4"/>
    </row>
    <row r="642" spans="2:32" x14ac:dyDescent="0.3">
      <c r="B642" s="4"/>
      <c r="C642" s="4"/>
      <c r="D642" s="4"/>
      <c r="F642" s="4"/>
      <c r="I642" s="4"/>
      <c r="J642" s="4"/>
      <c r="K642" s="4"/>
      <c r="L642" s="4"/>
      <c r="M642" s="4"/>
      <c r="N642" s="4"/>
      <c r="P642" s="4"/>
      <c r="Q642" s="4"/>
      <c r="R642" s="4"/>
      <c r="T642" s="4"/>
      <c r="W642" s="4"/>
      <c r="X642" s="4"/>
      <c r="Y642" s="4"/>
      <c r="AA642" s="4"/>
      <c r="AD642" s="4"/>
      <c r="AE642" s="4"/>
      <c r="AF642" s="4"/>
    </row>
    <row r="643" spans="2:32" x14ac:dyDescent="0.3">
      <c r="B643" s="4"/>
      <c r="C643" s="4"/>
      <c r="D643" s="4"/>
      <c r="F643" s="4"/>
      <c r="I643" s="4"/>
      <c r="J643" s="4"/>
      <c r="K643" s="4"/>
      <c r="L643" s="4"/>
      <c r="M643" s="4"/>
      <c r="N643" s="4"/>
      <c r="P643" s="4"/>
      <c r="Q643" s="4"/>
      <c r="R643" s="4"/>
      <c r="T643" s="4"/>
      <c r="W643" s="4"/>
      <c r="X643" s="4"/>
      <c r="Y643" s="4"/>
      <c r="AA643" s="4"/>
      <c r="AD643" s="4"/>
      <c r="AE643" s="4"/>
      <c r="AF643" s="4"/>
    </row>
    <row r="644" spans="2:32" x14ac:dyDescent="0.3">
      <c r="B644" s="4"/>
      <c r="C644" s="4"/>
      <c r="D644" s="4"/>
      <c r="F644" s="4"/>
      <c r="I644" s="4"/>
      <c r="J644" s="4"/>
      <c r="K644" s="4"/>
      <c r="L644" s="4"/>
      <c r="M644" s="4"/>
      <c r="N644" s="4"/>
      <c r="P644" s="4"/>
      <c r="Q644" s="4"/>
      <c r="R644" s="4"/>
      <c r="T644" s="4"/>
      <c r="W644" s="4"/>
      <c r="X644" s="4"/>
      <c r="Y644" s="4"/>
      <c r="AA644" s="4"/>
      <c r="AD644" s="4"/>
      <c r="AE644" s="4"/>
      <c r="AF644" s="4"/>
    </row>
    <row r="645" spans="2:32" x14ac:dyDescent="0.3">
      <c r="B645" s="4"/>
      <c r="C645" s="4"/>
      <c r="D645" s="4"/>
      <c r="F645" s="4"/>
      <c r="I645" s="4"/>
      <c r="J645" s="4"/>
      <c r="K645" s="4"/>
      <c r="L645" s="4"/>
      <c r="M645" s="4"/>
      <c r="N645" s="4"/>
      <c r="P645" s="4"/>
      <c r="Q645" s="4"/>
      <c r="R645" s="4"/>
      <c r="T645" s="4"/>
      <c r="W645" s="4"/>
      <c r="X645" s="4"/>
      <c r="Y645" s="4"/>
      <c r="AA645" s="4"/>
      <c r="AD645" s="4"/>
      <c r="AE645" s="4"/>
      <c r="AF645" s="4"/>
    </row>
    <row r="646" spans="2:32" x14ac:dyDescent="0.3">
      <c r="B646" s="4"/>
      <c r="C646" s="4"/>
      <c r="D646" s="4"/>
      <c r="F646" s="4"/>
      <c r="I646" s="4"/>
      <c r="J646" s="4"/>
      <c r="K646" s="4"/>
      <c r="L646" s="4"/>
      <c r="M646" s="4"/>
      <c r="N646" s="4"/>
      <c r="P646" s="4"/>
      <c r="Q646" s="4"/>
      <c r="R646" s="4"/>
      <c r="T646" s="4"/>
      <c r="W646" s="4"/>
      <c r="X646" s="4"/>
      <c r="Y646" s="4"/>
      <c r="AA646" s="4"/>
      <c r="AD646" s="4"/>
      <c r="AE646" s="4"/>
      <c r="AF646" s="4"/>
    </row>
    <row r="647" spans="2:32" x14ac:dyDescent="0.3">
      <c r="B647" s="4"/>
      <c r="C647" s="4"/>
      <c r="D647" s="4"/>
      <c r="F647" s="4"/>
      <c r="I647" s="4"/>
      <c r="J647" s="4"/>
      <c r="K647" s="4"/>
      <c r="L647" s="4"/>
      <c r="M647" s="4"/>
      <c r="N647" s="4"/>
      <c r="P647" s="4"/>
      <c r="Q647" s="4"/>
      <c r="R647" s="4"/>
      <c r="T647" s="4"/>
      <c r="W647" s="4"/>
      <c r="X647" s="4"/>
      <c r="Y647" s="4"/>
      <c r="AA647" s="4"/>
      <c r="AD647" s="4"/>
      <c r="AE647" s="4"/>
      <c r="AF647" s="4"/>
    </row>
    <row r="648" spans="2:32" x14ac:dyDescent="0.3">
      <c r="B648" s="4"/>
      <c r="C648" s="4"/>
      <c r="D648" s="4"/>
      <c r="F648" s="4"/>
      <c r="I648" s="4"/>
      <c r="J648" s="4"/>
      <c r="K648" s="4"/>
      <c r="L648" s="4"/>
      <c r="M648" s="4"/>
      <c r="N648" s="4"/>
      <c r="P648" s="4"/>
      <c r="Q648" s="4"/>
      <c r="R648" s="4"/>
      <c r="T648" s="4"/>
      <c r="W648" s="4"/>
      <c r="X648" s="4"/>
      <c r="Y648" s="4"/>
      <c r="AA648" s="4"/>
      <c r="AD648" s="4"/>
      <c r="AE648" s="4"/>
      <c r="AF648" s="4"/>
    </row>
    <row r="649" spans="2:32" x14ac:dyDescent="0.3">
      <c r="B649" s="4"/>
      <c r="C649" s="4"/>
      <c r="D649" s="4"/>
      <c r="F649" s="4"/>
      <c r="I649" s="4"/>
      <c r="J649" s="4"/>
      <c r="K649" s="4"/>
      <c r="L649" s="4"/>
      <c r="M649" s="4"/>
      <c r="N649" s="4"/>
      <c r="P649" s="4"/>
      <c r="Q649" s="4"/>
      <c r="R649" s="4"/>
      <c r="T649" s="4"/>
      <c r="W649" s="4"/>
      <c r="X649" s="4"/>
      <c r="Y649" s="4"/>
      <c r="AA649" s="4"/>
      <c r="AD649" s="4"/>
      <c r="AE649" s="4"/>
      <c r="AF649" s="4"/>
    </row>
    <row r="650" spans="2:32" x14ac:dyDescent="0.3">
      <c r="B650" s="4"/>
      <c r="C650" s="4"/>
      <c r="D650" s="4"/>
      <c r="F650" s="4"/>
      <c r="I650" s="4"/>
      <c r="J650" s="4"/>
      <c r="K650" s="4"/>
      <c r="L650" s="4"/>
      <c r="M650" s="4"/>
      <c r="N650" s="4"/>
      <c r="P650" s="4"/>
      <c r="Q650" s="4"/>
      <c r="R650" s="4"/>
      <c r="T650" s="4"/>
      <c r="W650" s="4"/>
      <c r="X650" s="4"/>
      <c r="Y650" s="4"/>
      <c r="AA650" s="4"/>
      <c r="AD650" s="4"/>
      <c r="AE650" s="4"/>
      <c r="AF650" s="4"/>
    </row>
    <row r="651" spans="2:32" x14ac:dyDescent="0.3">
      <c r="B651" s="4"/>
      <c r="C651" s="4"/>
      <c r="D651" s="4"/>
      <c r="F651" s="4"/>
      <c r="I651" s="4"/>
      <c r="J651" s="4"/>
      <c r="K651" s="4"/>
      <c r="L651" s="4"/>
      <c r="M651" s="4"/>
      <c r="N651" s="4"/>
      <c r="P651" s="4"/>
      <c r="Q651" s="4"/>
      <c r="R651" s="4"/>
      <c r="T651" s="4"/>
      <c r="W651" s="4"/>
      <c r="X651" s="4"/>
      <c r="Y651" s="4"/>
      <c r="AA651" s="4"/>
      <c r="AD651" s="4"/>
      <c r="AE651" s="4"/>
      <c r="AF651" s="4"/>
    </row>
    <row r="652" spans="2:32" x14ac:dyDescent="0.3">
      <c r="B652" s="4"/>
      <c r="C652" s="4"/>
      <c r="D652" s="4"/>
      <c r="F652" s="4"/>
      <c r="I652" s="4"/>
      <c r="J652" s="4"/>
      <c r="K652" s="4"/>
      <c r="L652" s="4"/>
      <c r="M652" s="4"/>
      <c r="N652" s="4"/>
      <c r="P652" s="4"/>
      <c r="Q652" s="4"/>
      <c r="R652" s="4"/>
      <c r="T652" s="4"/>
      <c r="W652" s="4"/>
      <c r="X652" s="4"/>
      <c r="Y652" s="4"/>
      <c r="AA652" s="4"/>
      <c r="AD652" s="4"/>
      <c r="AE652" s="4"/>
      <c r="AF652" s="4"/>
    </row>
    <row r="653" spans="2:32" x14ac:dyDescent="0.3">
      <c r="B653" s="4"/>
      <c r="C653" s="4"/>
      <c r="D653" s="4"/>
      <c r="F653" s="4"/>
      <c r="I653" s="4"/>
      <c r="J653" s="4"/>
      <c r="K653" s="4"/>
      <c r="L653" s="4"/>
      <c r="M653" s="4"/>
      <c r="N653" s="4"/>
      <c r="P653" s="4"/>
      <c r="Q653" s="4"/>
      <c r="R653" s="4"/>
      <c r="T653" s="4"/>
      <c r="W653" s="4"/>
      <c r="X653" s="4"/>
      <c r="Y653" s="4"/>
      <c r="AA653" s="4"/>
      <c r="AD653" s="4"/>
      <c r="AE653" s="4"/>
      <c r="AF653" s="4"/>
    </row>
    <row r="654" spans="2:32" x14ac:dyDescent="0.3">
      <c r="B654" s="4"/>
      <c r="C654" s="4"/>
      <c r="D654" s="4"/>
      <c r="F654" s="4"/>
      <c r="I654" s="4"/>
      <c r="J654" s="4"/>
      <c r="K654" s="4"/>
      <c r="L654" s="4"/>
      <c r="M654" s="4"/>
      <c r="N654" s="4"/>
      <c r="P654" s="4"/>
      <c r="Q654" s="4"/>
      <c r="R654" s="4"/>
      <c r="T654" s="4"/>
      <c r="W654" s="4"/>
      <c r="X654" s="4"/>
      <c r="Y654" s="4"/>
      <c r="AA654" s="4"/>
      <c r="AD654" s="4"/>
      <c r="AE654" s="4"/>
      <c r="AF654" s="4"/>
    </row>
    <row r="655" spans="2:32" x14ac:dyDescent="0.3">
      <c r="B655" s="4"/>
      <c r="C655" s="4"/>
      <c r="D655" s="4"/>
      <c r="F655" s="4"/>
      <c r="I655" s="4"/>
      <c r="J655" s="4"/>
      <c r="K655" s="4"/>
      <c r="L655" s="4"/>
      <c r="M655" s="4"/>
      <c r="N655" s="4"/>
      <c r="P655" s="4"/>
      <c r="Q655" s="4"/>
      <c r="R655" s="4"/>
      <c r="T655" s="4"/>
      <c r="W655" s="4"/>
      <c r="X655" s="4"/>
      <c r="Y655" s="4"/>
      <c r="AA655" s="4"/>
      <c r="AD655" s="4"/>
      <c r="AE655" s="4"/>
      <c r="AF655" s="4"/>
    </row>
    <row r="656" spans="2:32" x14ac:dyDescent="0.3">
      <c r="B656" s="4"/>
      <c r="C656" s="4"/>
      <c r="D656" s="4"/>
      <c r="F656" s="4"/>
      <c r="I656" s="4"/>
      <c r="J656" s="4"/>
      <c r="K656" s="4"/>
      <c r="L656" s="4"/>
      <c r="M656" s="4"/>
      <c r="N656" s="4"/>
      <c r="P656" s="4"/>
      <c r="Q656" s="4"/>
      <c r="R656" s="4"/>
      <c r="T656" s="4"/>
      <c r="W656" s="4"/>
      <c r="X656" s="4"/>
      <c r="Y656" s="4"/>
      <c r="AA656" s="4"/>
      <c r="AD656" s="4"/>
      <c r="AE656" s="4"/>
      <c r="AF656" s="4"/>
    </row>
    <row r="657" spans="2:32" x14ac:dyDescent="0.3">
      <c r="B657" s="4"/>
      <c r="C657" s="4"/>
      <c r="D657" s="4"/>
      <c r="F657" s="4"/>
      <c r="I657" s="4"/>
      <c r="J657" s="4"/>
      <c r="K657" s="4"/>
      <c r="L657" s="4"/>
      <c r="M657" s="4"/>
      <c r="N657" s="4"/>
      <c r="P657" s="4"/>
      <c r="Q657" s="4"/>
      <c r="R657" s="4"/>
      <c r="T657" s="4"/>
      <c r="W657" s="4"/>
      <c r="X657" s="4"/>
      <c r="Y657" s="4"/>
      <c r="AA657" s="4"/>
      <c r="AD657" s="4"/>
      <c r="AE657" s="4"/>
      <c r="AF657" s="4"/>
    </row>
    <row r="658" spans="2:32" x14ac:dyDescent="0.3">
      <c r="B658" s="4"/>
      <c r="C658" s="4"/>
      <c r="D658" s="4"/>
      <c r="F658" s="4"/>
      <c r="I658" s="4"/>
      <c r="J658" s="4"/>
      <c r="K658" s="4"/>
      <c r="L658" s="4"/>
      <c r="M658" s="4"/>
      <c r="N658" s="4"/>
      <c r="P658" s="4"/>
      <c r="Q658" s="4"/>
      <c r="R658" s="4"/>
      <c r="T658" s="4"/>
      <c r="W658" s="4"/>
      <c r="X658" s="4"/>
      <c r="Y658" s="4"/>
      <c r="AA658" s="4"/>
      <c r="AD658" s="4"/>
      <c r="AE658" s="4"/>
      <c r="AF658" s="4"/>
    </row>
    <row r="659" spans="2:32" x14ac:dyDescent="0.3">
      <c r="B659" s="4"/>
      <c r="C659" s="4"/>
      <c r="D659" s="4"/>
      <c r="F659" s="4"/>
      <c r="I659" s="4"/>
      <c r="J659" s="4"/>
      <c r="K659" s="4"/>
      <c r="L659" s="4"/>
      <c r="M659" s="4"/>
      <c r="N659" s="4"/>
      <c r="P659" s="4"/>
      <c r="Q659" s="4"/>
      <c r="R659" s="4"/>
      <c r="T659" s="4"/>
      <c r="W659" s="4"/>
      <c r="X659" s="4"/>
      <c r="Y659" s="4"/>
      <c r="AA659" s="4"/>
      <c r="AD659" s="4"/>
      <c r="AE659" s="4"/>
      <c r="AF659" s="4"/>
    </row>
    <row r="660" spans="2:32" x14ac:dyDescent="0.3">
      <c r="B660" s="4"/>
      <c r="C660" s="4"/>
      <c r="D660" s="4"/>
      <c r="F660" s="4"/>
      <c r="I660" s="4"/>
      <c r="J660" s="4"/>
      <c r="K660" s="4"/>
      <c r="L660" s="4"/>
      <c r="M660" s="4"/>
      <c r="N660" s="4"/>
      <c r="P660" s="4"/>
      <c r="Q660" s="4"/>
      <c r="R660" s="4"/>
      <c r="T660" s="4"/>
      <c r="W660" s="4"/>
      <c r="X660" s="4"/>
      <c r="Y660" s="4"/>
      <c r="AA660" s="4"/>
      <c r="AD660" s="4"/>
      <c r="AE660" s="4"/>
      <c r="AF660" s="4"/>
    </row>
    <row r="661" spans="2:32" x14ac:dyDescent="0.3">
      <c r="B661" s="4"/>
      <c r="C661" s="4"/>
      <c r="D661" s="4"/>
      <c r="F661" s="4"/>
      <c r="I661" s="4"/>
      <c r="J661" s="4"/>
      <c r="K661" s="4"/>
      <c r="L661" s="4"/>
      <c r="M661" s="4"/>
      <c r="N661" s="4"/>
      <c r="P661" s="4"/>
      <c r="Q661" s="4"/>
      <c r="R661" s="4"/>
      <c r="T661" s="4"/>
      <c r="W661" s="4"/>
      <c r="X661" s="4"/>
      <c r="Y661" s="4"/>
      <c r="AA661" s="4"/>
      <c r="AD661" s="4"/>
      <c r="AE661" s="4"/>
      <c r="AF661" s="4"/>
    </row>
    <row r="662" spans="2:32" x14ac:dyDescent="0.3">
      <c r="B662" s="4"/>
      <c r="C662" s="4"/>
      <c r="D662" s="4"/>
      <c r="F662" s="4"/>
      <c r="I662" s="4"/>
      <c r="J662" s="4"/>
      <c r="K662" s="4"/>
      <c r="L662" s="4"/>
      <c r="M662" s="4"/>
      <c r="N662" s="4"/>
      <c r="P662" s="4"/>
      <c r="Q662" s="4"/>
      <c r="R662" s="4"/>
      <c r="T662" s="4"/>
      <c r="W662" s="4"/>
      <c r="X662" s="4"/>
      <c r="Y662" s="4"/>
      <c r="AA662" s="4"/>
      <c r="AD662" s="4"/>
      <c r="AE662" s="4"/>
      <c r="AF662" s="4"/>
    </row>
    <row r="663" spans="2:32" x14ac:dyDescent="0.3">
      <c r="B663" s="4"/>
      <c r="C663" s="4"/>
      <c r="D663" s="4"/>
      <c r="F663" s="4"/>
      <c r="I663" s="4"/>
      <c r="J663" s="4"/>
      <c r="K663" s="4"/>
      <c r="L663" s="4"/>
      <c r="M663" s="4"/>
      <c r="N663" s="4"/>
      <c r="P663" s="4"/>
      <c r="Q663" s="4"/>
      <c r="R663" s="4"/>
      <c r="T663" s="4"/>
      <c r="W663" s="4"/>
      <c r="X663" s="4"/>
      <c r="Y663" s="4"/>
      <c r="AA663" s="4"/>
      <c r="AD663" s="4"/>
      <c r="AE663" s="4"/>
      <c r="AF663" s="4"/>
    </row>
    <row r="664" spans="2:32" x14ac:dyDescent="0.3">
      <c r="B664" s="4"/>
      <c r="C664" s="4"/>
      <c r="D664" s="4"/>
      <c r="F664" s="4"/>
      <c r="I664" s="4"/>
      <c r="J664" s="4"/>
      <c r="K664" s="4"/>
      <c r="L664" s="4"/>
      <c r="M664" s="4"/>
      <c r="N664" s="4"/>
      <c r="P664" s="4"/>
      <c r="Q664" s="4"/>
      <c r="R664" s="4"/>
      <c r="T664" s="4"/>
      <c r="W664" s="4"/>
      <c r="X664" s="4"/>
      <c r="Y664" s="4"/>
      <c r="AA664" s="4"/>
      <c r="AD664" s="4"/>
      <c r="AE664" s="4"/>
      <c r="AF664" s="4"/>
    </row>
    <row r="665" spans="2:32" x14ac:dyDescent="0.3">
      <c r="B665" s="4"/>
      <c r="C665" s="4"/>
      <c r="D665" s="4"/>
      <c r="F665" s="4"/>
      <c r="I665" s="4"/>
      <c r="J665" s="4"/>
      <c r="K665" s="4"/>
      <c r="L665" s="4"/>
      <c r="M665" s="4"/>
      <c r="N665" s="4"/>
      <c r="P665" s="4"/>
      <c r="Q665" s="4"/>
      <c r="R665" s="4"/>
      <c r="T665" s="4"/>
      <c r="W665" s="4"/>
      <c r="X665" s="4"/>
      <c r="Y665" s="4"/>
      <c r="AA665" s="4"/>
      <c r="AD665" s="4"/>
      <c r="AE665" s="4"/>
      <c r="AF665" s="4"/>
    </row>
    <row r="666" spans="2:32" x14ac:dyDescent="0.3">
      <c r="B666" s="4"/>
      <c r="C666" s="4"/>
      <c r="D666" s="4"/>
      <c r="F666" s="4"/>
      <c r="I666" s="4"/>
      <c r="J666" s="4"/>
      <c r="K666" s="4"/>
      <c r="L666" s="4"/>
      <c r="M666" s="4"/>
      <c r="N666" s="4"/>
      <c r="P666" s="4"/>
      <c r="Q666" s="4"/>
      <c r="R666" s="4"/>
      <c r="T666" s="4"/>
      <c r="W666" s="4"/>
      <c r="X666" s="4"/>
      <c r="Y666" s="4"/>
      <c r="AA666" s="4"/>
      <c r="AD666" s="4"/>
      <c r="AE666" s="4"/>
      <c r="AF666" s="4"/>
    </row>
    <row r="667" spans="2:32" x14ac:dyDescent="0.3">
      <c r="B667" s="4"/>
      <c r="C667" s="4"/>
      <c r="D667" s="4"/>
      <c r="F667" s="4"/>
      <c r="I667" s="4"/>
      <c r="J667" s="4"/>
      <c r="K667" s="4"/>
      <c r="L667" s="4"/>
      <c r="M667" s="4"/>
      <c r="N667" s="4"/>
      <c r="P667" s="4"/>
      <c r="Q667" s="4"/>
      <c r="R667" s="4"/>
      <c r="T667" s="4"/>
      <c r="W667" s="4"/>
      <c r="X667" s="4"/>
      <c r="Y667" s="4"/>
      <c r="AA667" s="4"/>
      <c r="AD667" s="4"/>
      <c r="AE667" s="4"/>
      <c r="AF667" s="4"/>
    </row>
    <row r="668" spans="2:32" x14ac:dyDescent="0.3">
      <c r="B668" s="4"/>
      <c r="C668" s="4"/>
      <c r="D668" s="4"/>
      <c r="F668" s="4"/>
      <c r="I668" s="4"/>
      <c r="J668" s="4"/>
      <c r="K668" s="4"/>
      <c r="L668" s="4"/>
      <c r="M668" s="4"/>
      <c r="N668" s="4"/>
      <c r="P668" s="4"/>
      <c r="Q668" s="4"/>
      <c r="R668" s="4"/>
      <c r="T668" s="4"/>
      <c r="W668" s="4"/>
      <c r="X668" s="4"/>
      <c r="Y668" s="4"/>
      <c r="AA668" s="4"/>
      <c r="AD668" s="4"/>
      <c r="AE668" s="4"/>
      <c r="AF668" s="4"/>
    </row>
    <row r="669" spans="2:32" x14ac:dyDescent="0.3">
      <c r="B669" s="4"/>
      <c r="C669" s="4"/>
      <c r="D669" s="4"/>
      <c r="F669" s="4"/>
      <c r="I669" s="4"/>
      <c r="J669" s="4"/>
      <c r="K669" s="4"/>
      <c r="L669" s="4"/>
      <c r="M669" s="4"/>
      <c r="N669" s="4"/>
      <c r="P669" s="4"/>
      <c r="Q669" s="4"/>
      <c r="R669" s="4"/>
      <c r="T669" s="4"/>
      <c r="W669" s="4"/>
      <c r="X669" s="4"/>
      <c r="Y669" s="4"/>
      <c r="AA669" s="4"/>
      <c r="AD669" s="4"/>
      <c r="AE669" s="4"/>
      <c r="AF669" s="4"/>
    </row>
    <row r="670" spans="2:32" x14ac:dyDescent="0.3">
      <c r="B670" s="4"/>
      <c r="C670" s="4"/>
      <c r="D670" s="4"/>
      <c r="F670" s="4"/>
      <c r="I670" s="4"/>
      <c r="J670" s="4"/>
      <c r="K670" s="4"/>
      <c r="L670" s="4"/>
      <c r="M670" s="4"/>
      <c r="N670" s="4"/>
      <c r="P670" s="4"/>
      <c r="Q670" s="4"/>
      <c r="R670" s="4"/>
      <c r="T670" s="4"/>
      <c r="W670" s="4"/>
      <c r="X670" s="4"/>
      <c r="Y670" s="4"/>
      <c r="AA670" s="4"/>
      <c r="AD670" s="4"/>
      <c r="AE670" s="4"/>
      <c r="AF670" s="4"/>
    </row>
    <row r="671" spans="2:32" x14ac:dyDescent="0.3">
      <c r="B671" s="4"/>
      <c r="C671" s="4"/>
      <c r="D671" s="4"/>
      <c r="F671" s="4"/>
      <c r="I671" s="4"/>
      <c r="J671" s="4"/>
      <c r="K671" s="4"/>
      <c r="L671" s="4"/>
      <c r="M671" s="4"/>
      <c r="N671" s="4"/>
      <c r="P671" s="4"/>
      <c r="Q671" s="4"/>
      <c r="R671" s="4"/>
      <c r="T671" s="4"/>
      <c r="W671" s="4"/>
      <c r="X671" s="4"/>
      <c r="Y671" s="4"/>
      <c r="AA671" s="4"/>
      <c r="AD671" s="4"/>
      <c r="AE671" s="4"/>
      <c r="AF671" s="4"/>
    </row>
    <row r="672" spans="2:32" x14ac:dyDescent="0.3">
      <c r="B672" s="4"/>
      <c r="C672" s="4"/>
      <c r="D672" s="4"/>
      <c r="F672" s="4"/>
      <c r="I672" s="4"/>
      <c r="J672" s="4"/>
      <c r="K672" s="4"/>
      <c r="L672" s="4"/>
      <c r="M672" s="4"/>
      <c r="N672" s="4"/>
      <c r="P672" s="4"/>
      <c r="Q672" s="4"/>
      <c r="R672" s="4"/>
      <c r="T672" s="4"/>
      <c r="W672" s="4"/>
      <c r="X672" s="4"/>
      <c r="Y672" s="4"/>
      <c r="AA672" s="4"/>
      <c r="AD672" s="4"/>
      <c r="AE672" s="4"/>
      <c r="AF672" s="4"/>
    </row>
    <row r="673" spans="2:32" x14ac:dyDescent="0.3">
      <c r="B673" s="4"/>
      <c r="C673" s="4"/>
      <c r="D673" s="4"/>
      <c r="F673" s="4"/>
      <c r="I673" s="4"/>
      <c r="J673" s="4"/>
      <c r="K673" s="4"/>
      <c r="L673" s="4"/>
      <c r="M673" s="4"/>
      <c r="N673" s="4"/>
      <c r="P673" s="4"/>
      <c r="Q673" s="4"/>
      <c r="R673" s="4"/>
      <c r="T673" s="4"/>
      <c r="W673" s="4"/>
      <c r="X673" s="4"/>
      <c r="Y673" s="4"/>
      <c r="AA673" s="4"/>
      <c r="AD673" s="4"/>
      <c r="AE673" s="4"/>
      <c r="AF673" s="4"/>
    </row>
    <row r="674" spans="2:32" x14ac:dyDescent="0.3">
      <c r="B674" s="4"/>
      <c r="C674" s="4"/>
      <c r="D674" s="4"/>
      <c r="F674" s="4"/>
      <c r="I674" s="4"/>
      <c r="J674" s="4"/>
      <c r="K674" s="4"/>
      <c r="L674" s="4"/>
      <c r="M674" s="4"/>
      <c r="N674" s="4"/>
      <c r="P674" s="4"/>
      <c r="Q674" s="4"/>
      <c r="R674" s="4"/>
      <c r="T674" s="4"/>
      <c r="W674" s="4"/>
      <c r="X674" s="4"/>
      <c r="Y674" s="4"/>
      <c r="AA674" s="4"/>
      <c r="AD674" s="4"/>
      <c r="AE674" s="4"/>
      <c r="AF674" s="4"/>
    </row>
    <row r="675" spans="2:32" x14ac:dyDescent="0.3">
      <c r="B675" s="4"/>
      <c r="C675" s="4"/>
      <c r="D675" s="4"/>
      <c r="F675" s="4"/>
      <c r="I675" s="4"/>
      <c r="J675" s="4"/>
      <c r="K675" s="4"/>
      <c r="L675" s="4"/>
      <c r="M675" s="4"/>
      <c r="N675" s="4"/>
      <c r="P675" s="4"/>
      <c r="Q675" s="4"/>
      <c r="R675" s="4"/>
      <c r="T675" s="4"/>
      <c r="W675" s="4"/>
      <c r="X675" s="4"/>
      <c r="Y675" s="4"/>
      <c r="AA675" s="4"/>
      <c r="AD675" s="4"/>
      <c r="AE675" s="4"/>
      <c r="AF675" s="4"/>
    </row>
    <row r="676" spans="2:32" x14ac:dyDescent="0.3">
      <c r="B676" s="4"/>
      <c r="C676" s="4"/>
      <c r="D676" s="4"/>
      <c r="F676" s="4"/>
      <c r="I676" s="4"/>
      <c r="J676" s="4"/>
      <c r="K676" s="4"/>
      <c r="L676" s="4"/>
      <c r="M676" s="4"/>
      <c r="N676" s="4"/>
      <c r="P676" s="4"/>
      <c r="Q676" s="4"/>
      <c r="R676" s="4"/>
      <c r="T676" s="4"/>
      <c r="W676" s="4"/>
      <c r="X676" s="4"/>
      <c r="Y676" s="4"/>
      <c r="AA676" s="4"/>
      <c r="AD676" s="4"/>
      <c r="AE676" s="4"/>
      <c r="AF676" s="4"/>
    </row>
    <row r="677" spans="2:32" x14ac:dyDescent="0.3">
      <c r="B677" s="4"/>
      <c r="C677" s="4"/>
      <c r="D677" s="4"/>
      <c r="F677" s="4"/>
      <c r="I677" s="4"/>
      <c r="J677" s="4"/>
      <c r="K677" s="4"/>
      <c r="L677" s="4"/>
      <c r="M677" s="4"/>
      <c r="N677" s="4"/>
      <c r="P677" s="4"/>
      <c r="Q677" s="4"/>
      <c r="R677" s="4"/>
      <c r="T677" s="4"/>
      <c r="W677" s="4"/>
      <c r="X677" s="4"/>
      <c r="Y677" s="4"/>
      <c r="AA677" s="4"/>
      <c r="AD677" s="4"/>
      <c r="AE677" s="4"/>
      <c r="AF677" s="4"/>
    </row>
    <row r="678" spans="2:32" x14ac:dyDescent="0.3">
      <c r="B678" s="4"/>
      <c r="C678" s="4"/>
      <c r="D678" s="4"/>
      <c r="F678" s="4"/>
      <c r="I678" s="4"/>
      <c r="J678" s="4"/>
      <c r="K678" s="4"/>
      <c r="L678" s="4"/>
      <c r="M678" s="4"/>
      <c r="N678" s="4"/>
      <c r="P678" s="4"/>
      <c r="Q678" s="4"/>
      <c r="R678" s="4"/>
      <c r="T678" s="4"/>
      <c r="W678" s="4"/>
      <c r="X678" s="4"/>
      <c r="Y678" s="4"/>
      <c r="AA678" s="4"/>
      <c r="AD678" s="4"/>
      <c r="AE678" s="4"/>
      <c r="AF678" s="4"/>
    </row>
    <row r="679" spans="2:32" x14ac:dyDescent="0.3">
      <c r="B679" s="4"/>
      <c r="C679" s="4"/>
      <c r="D679" s="4"/>
      <c r="F679" s="4"/>
      <c r="I679" s="4"/>
      <c r="J679" s="4"/>
      <c r="K679" s="4"/>
      <c r="L679" s="4"/>
      <c r="M679" s="4"/>
      <c r="N679" s="4"/>
      <c r="P679" s="4"/>
      <c r="Q679" s="4"/>
      <c r="R679" s="4"/>
      <c r="T679" s="4"/>
      <c r="W679" s="4"/>
      <c r="X679" s="4"/>
      <c r="Y679" s="4"/>
      <c r="AA679" s="4"/>
      <c r="AD679" s="4"/>
      <c r="AE679" s="4"/>
      <c r="AF679" s="4"/>
    </row>
    <row r="680" spans="2:32" x14ac:dyDescent="0.3">
      <c r="B680" s="4"/>
      <c r="C680" s="4"/>
      <c r="D680" s="4"/>
      <c r="F680" s="4"/>
      <c r="I680" s="4"/>
      <c r="J680" s="4"/>
      <c r="K680" s="4"/>
      <c r="L680" s="4"/>
      <c r="M680" s="4"/>
      <c r="N680" s="4"/>
      <c r="P680" s="4"/>
      <c r="Q680" s="4"/>
      <c r="R680" s="4"/>
      <c r="T680" s="4"/>
      <c r="W680" s="4"/>
      <c r="X680" s="4"/>
      <c r="Y680" s="4"/>
      <c r="AA680" s="4"/>
      <c r="AD680" s="4"/>
      <c r="AE680" s="4"/>
      <c r="AF680" s="4"/>
    </row>
    <row r="681" spans="2:32" x14ac:dyDescent="0.3">
      <c r="B681" s="4"/>
      <c r="C681" s="4"/>
      <c r="D681" s="4"/>
      <c r="F681" s="4"/>
      <c r="I681" s="4"/>
      <c r="J681" s="4"/>
      <c r="K681" s="4"/>
      <c r="L681" s="4"/>
      <c r="M681" s="4"/>
      <c r="N681" s="4"/>
      <c r="P681" s="4"/>
      <c r="Q681" s="4"/>
      <c r="R681" s="4"/>
      <c r="T681" s="4"/>
      <c r="W681" s="4"/>
      <c r="X681" s="4"/>
      <c r="Y681" s="4"/>
      <c r="AA681" s="4"/>
      <c r="AD681" s="4"/>
      <c r="AE681" s="4"/>
      <c r="AF681" s="4"/>
    </row>
    <row r="682" spans="2:32" x14ac:dyDescent="0.3">
      <c r="B682" s="4"/>
      <c r="C682" s="4"/>
      <c r="D682" s="4"/>
      <c r="F682" s="4"/>
      <c r="I682" s="4"/>
      <c r="J682" s="4"/>
      <c r="K682" s="4"/>
      <c r="L682" s="4"/>
      <c r="M682" s="4"/>
      <c r="N682" s="4"/>
      <c r="P682" s="4"/>
      <c r="Q682" s="4"/>
      <c r="R682" s="4"/>
      <c r="T682" s="4"/>
      <c r="W682" s="4"/>
      <c r="X682" s="4"/>
      <c r="Y682" s="4"/>
      <c r="AA682" s="4"/>
      <c r="AD682" s="4"/>
      <c r="AE682" s="4"/>
      <c r="AF682" s="4"/>
    </row>
    <row r="683" spans="2:32" x14ac:dyDescent="0.3">
      <c r="B683" s="4"/>
      <c r="C683" s="4"/>
      <c r="D683" s="4"/>
      <c r="F683" s="4"/>
      <c r="I683" s="4"/>
      <c r="J683" s="4"/>
      <c r="K683" s="4"/>
      <c r="L683" s="4"/>
      <c r="M683" s="4"/>
      <c r="N683" s="4"/>
      <c r="P683" s="4"/>
      <c r="Q683" s="4"/>
      <c r="R683" s="4"/>
      <c r="T683" s="4"/>
      <c r="W683" s="4"/>
      <c r="X683" s="4"/>
      <c r="Y683" s="4"/>
      <c r="AA683" s="4"/>
      <c r="AD683" s="4"/>
      <c r="AE683" s="4"/>
      <c r="AF683" s="4"/>
    </row>
    <row r="684" spans="2:32" x14ac:dyDescent="0.3">
      <c r="B684" s="4"/>
      <c r="C684" s="4"/>
      <c r="D684" s="4"/>
      <c r="F684" s="4"/>
      <c r="I684" s="4"/>
      <c r="J684" s="4"/>
      <c r="K684" s="4"/>
      <c r="L684" s="4"/>
      <c r="M684" s="4"/>
      <c r="N684" s="4"/>
      <c r="P684" s="4"/>
      <c r="Q684" s="4"/>
      <c r="R684" s="4"/>
      <c r="T684" s="4"/>
      <c r="W684" s="4"/>
      <c r="X684" s="4"/>
      <c r="Y684" s="4"/>
      <c r="AA684" s="4"/>
      <c r="AD684" s="4"/>
      <c r="AE684" s="4"/>
      <c r="AF684" s="4"/>
    </row>
    <row r="685" spans="2:32" x14ac:dyDescent="0.3">
      <c r="B685" s="4"/>
      <c r="C685" s="4"/>
      <c r="D685" s="4"/>
      <c r="F685" s="4"/>
      <c r="I685" s="4"/>
      <c r="J685" s="4"/>
      <c r="K685" s="4"/>
      <c r="L685" s="4"/>
      <c r="M685" s="4"/>
      <c r="N685" s="4"/>
      <c r="P685" s="4"/>
      <c r="Q685" s="4"/>
      <c r="R685" s="4"/>
      <c r="T685" s="4"/>
      <c r="W685" s="4"/>
      <c r="X685" s="4"/>
      <c r="Y685" s="4"/>
      <c r="AA685" s="4"/>
      <c r="AD685" s="4"/>
      <c r="AE685" s="4"/>
      <c r="AF685" s="4"/>
    </row>
    <row r="686" spans="2:32" x14ac:dyDescent="0.3">
      <c r="B686" s="4"/>
      <c r="C686" s="4"/>
      <c r="D686" s="4"/>
      <c r="F686" s="4"/>
      <c r="I686" s="4"/>
      <c r="J686" s="4"/>
      <c r="K686" s="4"/>
      <c r="L686" s="4"/>
      <c r="M686" s="4"/>
      <c r="N686" s="4"/>
      <c r="P686" s="4"/>
      <c r="Q686" s="4"/>
      <c r="R686" s="4"/>
      <c r="T686" s="4"/>
      <c r="W686" s="4"/>
      <c r="X686" s="4"/>
      <c r="Y686" s="4"/>
      <c r="AA686" s="4"/>
      <c r="AD686" s="4"/>
      <c r="AE686" s="4"/>
      <c r="AF686" s="4"/>
    </row>
    <row r="687" spans="2:32" x14ac:dyDescent="0.3">
      <c r="B687" s="4"/>
      <c r="C687" s="4"/>
      <c r="D687" s="4"/>
      <c r="F687" s="4"/>
      <c r="I687" s="4"/>
      <c r="J687" s="4"/>
      <c r="K687" s="4"/>
      <c r="L687" s="4"/>
      <c r="M687" s="4"/>
      <c r="N687" s="4"/>
      <c r="P687" s="4"/>
      <c r="Q687" s="4"/>
      <c r="R687" s="4"/>
      <c r="T687" s="4"/>
      <c r="W687" s="4"/>
      <c r="X687" s="4"/>
      <c r="Y687" s="4"/>
      <c r="AA687" s="4"/>
      <c r="AD687" s="4"/>
      <c r="AE687" s="4"/>
      <c r="AF687" s="4"/>
    </row>
    <row r="688" spans="2:32" x14ac:dyDescent="0.3">
      <c r="B688" s="4"/>
      <c r="C688" s="4"/>
      <c r="D688" s="4"/>
      <c r="F688" s="4"/>
      <c r="I688" s="4"/>
      <c r="J688" s="4"/>
      <c r="K688" s="4"/>
      <c r="L688" s="4"/>
      <c r="M688" s="4"/>
      <c r="N688" s="4"/>
      <c r="P688" s="4"/>
      <c r="Q688" s="4"/>
      <c r="R688" s="4"/>
      <c r="T688" s="4"/>
      <c r="W688" s="4"/>
      <c r="X688" s="4"/>
      <c r="Y688" s="4"/>
      <c r="AA688" s="4"/>
      <c r="AD688" s="4"/>
      <c r="AE688" s="4"/>
      <c r="AF688" s="4"/>
    </row>
    <row r="689" spans="2:32" x14ac:dyDescent="0.3">
      <c r="B689" s="4"/>
      <c r="C689" s="4"/>
      <c r="D689" s="4"/>
      <c r="F689" s="4"/>
      <c r="I689" s="4"/>
      <c r="J689" s="4"/>
      <c r="K689" s="4"/>
      <c r="L689" s="4"/>
      <c r="M689" s="4"/>
      <c r="N689" s="4"/>
      <c r="P689" s="4"/>
      <c r="Q689" s="4"/>
      <c r="R689" s="4"/>
      <c r="T689" s="4"/>
      <c r="W689" s="4"/>
      <c r="X689" s="4"/>
      <c r="Y689" s="4"/>
      <c r="AA689" s="4"/>
      <c r="AD689" s="4"/>
      <c r="AE689" s="4"/>
      <c r="AF689" s="4"/>
    </row>
    <row r="690" spans="2:32" x14ac:dyDescent="0.3">
      <c r="B690" s="4"/>
      <c r="C690" s="4"/>
      <c r="D690" s="4"/>
      <c r="F690" s="4"/>
      <c r="I690" s="4"/>
      <c r="J690" s="4"/>
      <c r="K690" s="4"/>
      <c r="L690" s="4"/>
      <c r="M690" s="4"/>
      <c r="N690" s="4"/>
      <c r="P690" s="4"/>
      <c r="Q690" s="4"/>
      <c r="R690" s="4"/>
      <c r="T690" s="4"/>
      <c r="W690" s="4"/>
      <c r="X690" s="4"/>
      <c r="Y690" s="4"/>
      <c r="AA690" s="4"/>
      <c r="AD690" s="4"/>
      <c r="AE690" s="4"/>
      <c r="AF690" s="4"/>
    </row>
    <row r="691" spans="2:32" x14ac:dyDescent="0.3">
      <c r="B691" s="4"/>
      <c r="C691" s="4"/>
      <c r="D691" s="4"/>
      <c r="F691" s="4"/>
      <c r="I691" s="4"/>
      <c r="J691" s="4"/>
      <c r="K691" s="4"/>
      <c r="L691" s="4"/>
      <c r="M691" s="4"/>
      <c r="N691" s="4"/>
      <c r="P691" s="4"/>
      <c r="Q691" s="4"/>
      <c r="R691" s="4"/>
      <c r="T691" s="4"/>
      <c r="W691" s="4"/>
      <c r="X691" s="4"/>
      <c r="Y691" s="4"/>
      <c r="AA691" s="4"/>
      <c r="AD691" s="4"/>
      <c r="AE691" s="4"/>
      <c r="AF691" s="4"/>
    </row>
    <row r="692" spans="2:32" x14ac:dyDescent="0.3">
      <c r="B692" s="4"/>
      <c r="C692" s="4"/>
      <c r="D692" s="4"/>
      <c r="F692" s="4"/>
      <c r="I692" s="4"/>
      <c r="J692" s="4"/>
      <c r="K692" s="4"/>
      <c r="L692" s="4"/>
      <c r="M692" s="4"/>
      <c r="N692" s="4"/>
      <c r="P692" s="4"/>
      <c r="Q692" s="4"/>
      <c r="R692" s="4"/>
      <c r="T692" s="4"/>
      <c r="W692" s="4"/>
      <c r="X692" s="4"/>
      <c r="Y692" s="4"/>
      <c r="AA692" s="4"/>
      <c r="AD692" s="4"/>
      <c r="AE692" s="4"/>
      <c r="AF692" s="4"/>
    </row>
    <row r="693" spans="2:32" x14ac:dyDescent="0.3">
      <c r="B693" s="4"/>
      <c r="C693" s="4"/>
      <c r="D693" s="4"/>
      <c r="F693" s="4"/>
      <c r="I693" s="4"/>
      <c r="J693" s="4"/>
      <c r="K693" s="4"/>
      <c r="L693" s="4"/>
      <c r="M693" s="4"/>
      <c r="N693" s="4"/>
      <c r="P693" s="4"/>
      <c r="Q693" s="4"/>
      <c r="R693" s="4"/>
      <c r="T693" s="4"/>
      <c r="W693" s="4"/>
      <c r="X693" s="4"/>
      <c r="Y693" s="4"/>
      <c r="AA693" s="4"/>
      <c r="AD693" s="4"/>
      <c r="AE693" s="4"/>
      <c r="AF693" s="4"/>
    </row>
    <row r="694" spans="2:32" x14ac:dyDescent="0.3">
      <c r="B694" s="4"/>
      <c r="C694" s="4"/>
      <c r="D694" s="4"/>
      <c r="F694" s="4"/>
      <c r="I694" s="4"/>
      <c r="J694" s="4"/>
      <c r="K694" s="4"/>
      <c r="L694" s="4"/>
      <c r="M694" s="4"/>
      <c r="N694" s="4"/>
      <c r="P694" s="4"/>
      <c r="Q694" s="4"/>
      <c r="R694" s="4"/>
      <c r="T694" s="4"/>
      <c r="W694" s="4"/>
      <c r="X694" s="4"/>
      <c r="Y694" s="4"/>
      <c r="AA694" s="4"/>
      <c r="AD694" s="4"/>
      <c r="AE694" s="4"/>
      <c r="AF694" s="4"/>
    </row>
    <row r="695" spans="2:32" x14ac:dyDescent="0.3">
      <c r="B695" s="4"/>
      <c r="C695" s="4"/>
      <c r="D695" s="4"/>
      <c r="F695" s="4"/>
      <c r="I695" s="4"/>
      <c r="J695" s="4"/>
      <c r="K695" s="4"/>
      <c r="L695" s="4"/>
      <c r="M695" s="4"/>
      <c r="N695" s="4"/>
      <c r="P695" s="4"/>
      <c r="Q695" s="4"/>
      <c r="R695" s="4"/>
      <c r="T695" s="4"/>
      <c r="W695" s="4"/>
      <c r="X695" s="4"/>
      <c r="Y695" s="4"/>
      <c r="AA695" s="4"/>
      <c r="AD695" s="4"/>
      <c r="AE695" s="4"/>
      <c r="AF695" s="4"/>
    </row>
    <row r="696" spans="2:32" x14ac:dyDescent="0.3">
      <c r="B696" s="4"/>
      <c r="C696" s="4"/>
      <c r="D696" s="4"/>
      <c r="F696" s="4"/>
      <c r="I696" s="4"/>
      <c r="J696" s="4"/>
      <c r="K696" s="4"/>
      <c r="L696" s="4"/>
      <c r="M696" s="4"/>
      <c r="N696" s="4"/>
      <c r="P696" s="4"/>
      <c r="Q696" s="4"/>
      <c r="R696" s="4"/>
      <c r="T696" s="4"/>
      <c r="W696" s="4"/>
      <c r="X696" s="4"/>
      <c r="Y696" s="4"/>
      <c r="AA696" s="4"/>
      <c r="AD696" s="4"/>
      <c r="AE696" s="4"/>
      <c r="AF696" s="4"/>
    </row>
    <row r="697" spans="2:32" x14ac:dyDescent="0.3">
      <c r="B697" s="4"/>
      <c r="C697" s="4"/>
      <c r="D697" s="4"/>
      <c r="F697" s="4"/>
      <c r="I697" s="4"/>
      <c r="J697" s="4"/>
      <c r="K697" s="4"/>
      <c r="L697" s="4"/>
      <c r="M697" s="4"/>
      <c r="N697" s="4"/>
      <c r="P697" s="4"/>
      <c r="Q697" s="4"/>
      <c r="R697" s="4"/>
      <c r="T697" s="4"/>
      <c r="W697" s="4"/>
      <c r="X697" s="4"/>
      <c r="Y697" s="4"/>
      <c r="AA697" s="4"/>
      <c r="AD697" s="4"/>
      <c r="AE697" s="4"/>
      <c r="AF697" s="4"/>
    </row>
    <row r="698" spans="2:32" x14ac:dyDescent="0.3">
      <c r="B698" s="4"/>
      <c r="C698" s="4"/>
      <c r="D698" s="4"/>
      <c r="F698" s="4"/>
      <c r="I698" s="4"/>
      <c r="J698" s="4"/>
      <c r="K698" s="4"/>
      <c r="L698" s="4"/>
      <c r="M698" s="4"/>
      <c r="N698" s="4"/>
      <c r="P698" s="4"/>
      <c r="Q698" s="4"/>
      <c r="R698" s="4"/>
      <c r="T698" s="4"/>
      <c r="W698" s="4"/>
      <c r="X698" s="4"/>
      <c r="Y698" s="4"/>
      <c r="AA698" s="4"/>
      <c r="AD698" s="4"/>
      <c r="AE698" s="4"/>
      <c r="AF698" s="4"/>
    </row>
    <row r="699" spans="2:32" x14ac:dyDescent="0.3">
      <c r="B699" s="4"/>
      <c r="C699" s="4"/>
      <c r="D699" s="4"/>
      <c r="F699" s="4"/>
      <c r="I699" s="4"/>
      <c r="J699" s="4"/>
      <c r="K699" s="4"/>
      <c r="L699" s="4"/>
      <c r="M699" s="4"/>
      <c r="N699" s="4"/>
      <c r="P699" s="4"/>
      <c r="Q699" s="4"/>
      <c r="R699" s="4"/>
      <c r="T699" s="4"/>
      <c r="W699" s="4"/>
      <c r="X699" s="4"/>
      <c r="Y699" s="4"/>
      <c r="AA699" s="4"/>
      <c r="AD699" s="4"/>
      <c r="AE699" s="4"/>
      <c r="AF699" s="4"/>
    </row>
    <row r="700" spans="2:32" x14ac:dyDescent="0.3">
      <c r="B700" s="4"/>
      <c r="C700" s="4"/>
      <c r="D700" s="4"/>
      <c r="F700" s="4"/>
      <c r="I700" s="4"/>
      <c r="J700" s="4"/>
      <c r="K700" s="4"/>
      <c r="L700" s="4"/>
      <c r="M700" s="4"/>
      <c r="N700" s="4"/>
      <c r="P700" s="4"/>
      <c r="Q700" s="4"/>
      <c r="R700" s="4"/>
      <c r="T700" s="4"/>
      <c r="W700" s="4"/>
      <c r="X700" s="4"/>
      <c r="Y700" s="4"/>
      <c r="AA700" s="4"/>
      <c r="AD700" s="4"/>
      <c r="AE700" s="4"/>
      <c r="AF700" s="4"/>
    </row>
    <row r="701" spans="2:32" x14ac:dyDescent="0.3">
      <c r="B701" s="4"/>
      <c r="C701" s="4"/>
      <c r="D701" s="4"/>
      <c r="F701" s="4"/>
      <c r="I701" s="4"/>
      <c r="J701" s="4"/>
      <c r="K701" s="4"/>
      <c r="L701" s="4"/>
      <c r="M701" s="4"/>
      <c r="N701" s="4"/>
      <c r="P701" s="4"/>
      <c r="Q701" s="4"/>
      <c r="R701" s="4"/>
      <c r="T701" s="4"/>
      <c r="W701" s="4"/>
      <c r="X701" s="4"/>
      <c r="Y701" s="4"/>
      <c r="AA701" s="4"/>
      <c r="AD701" s="4"/>
      <c r="AE701" s="4"/>
      <c r="AF701" s="4"/>
    </row>
    <row r="702" spans="2:32" x14ac:dyDescent="0.3">
      <c r="B702" s="4"/>
      <c r="C702" s="4"/>
      <c r="D702" s="4"/>
      <c r="F702" s="4"/>
      <c r="I702" s="4"/>
      <c r="J702" s="4"/>
      <c r="K702" s="4"/>
      <c r="L702" s="4"/>
      <c r="M702" s="4"/>
      <c r="N702" s="4"/>
      <c r="P702" s="4"/>
      <c r="Q702" s="4"/>
      <c r="R702" s="4"/>
      <c r="T702" s="4"/>
      <c r="W702" s="4"/>
      <c r="X702" s="4"/>
      <c r="Y702" s="4"/>
      <c r="AA702" s="4"/>
      <c r="AD702" s="4"/>
      <c r="AE702" s="4"/>
      <c r="AF702" s="4"/>
    </row>
    <row r="703" spans="2:32" x14ac:dyDescent="0.3">
      <c r="B703" s="4"/>
      <c r="C703" s="4"/>
      <c r="D703" s="4"/>
      <c r="F703" s="4"/>
      <c r="I703" s="4"/>
      <c r="J703" s="4"/>
      <c r="K703" s="4"/>
      <c r="L703" s="4"/>
      <c r="M703" s="4"/>
      <c r="N703" s="4"/>
      <c r="P703" s="4"/>
      <c r="Q703" s="4"/>
      <c r="R703" s="4"/>
      <c r="T703" s="4"/>
      <c r="W703" s="4"/>
      <c r="X703" s="4"/>
      <c r="Y703" s="4"/>
      <c r="AA703" s="4"/>
      <c r="AD703" s="4"/>
      <c r="AE703" s="4"/>
      <c r="AF703" s="4"/>
    </row>
    <row r="704" spans="2:32" x14ac:dyDescent="0.3">
      <c r="B704" s="4"/>
      <c r="C704" s="4"/>
      <c r="D704" s="4"/>
      <c r="F704" s="4"/>
      <c r="I704" s="4"/>
      <c r="J704" s="4"/>
      <c r="K704" s="4"/>
      <c r="L704" s="4"/>
      <c r="M704" s="4"/>
      <c r="N704" s="4"/>
      <c r="P704" s="4"/>
      <c r="Q704" s="4"/>
      <c r="R704" s="4"/>
      <c r="T704" s="4"/>
      <c r="W704" s="4"/>
      <c r="X704" s="4"/>
      <c r="Y704" s="4"/>
      <c r="AA704" s="4"/>
      <c r="AD704" s="4"/>
      <c r="AE704" s="4"/>
      <c r="AF704" s="4"/>
    </row>
    <row r="705" spans="2:32" x14ac:dyDescent="0.3">
      <c r="B705" s="4"/>
      <c r="C705" s="4"/>
      <c r="D705" s="4"/>
      <c r="F705" s="4"/>
      <c r="I705" s="4"/>
      <c r="J705" s="4"/>
      <c r="K705" s="4"/>
      <c r="L705" s="4"/>
      <c r="M705" s="4"/>
      <c r="N705" s="4"/>
      <c r="P705" s="4"/>
      <c r="Q705" s="4"/>
      <c r="R705" s="4"/>
      <c r="T705" s="4"/>
      <c r="W705" s="4"/>
      <c r="X705" s="4"/>
      <c r="Y705" s="4"/>
      <c r="AA705" s="4"/>
      <c r="AD705" s="4"/>
      <c r="AE705" s="4"/>
      <c r="AF705" s="4"/>
    </row>
    <row r="706" spans="2:32" x14ac:dyDescent="0.3">
      <c r="B706" s="4"/>
      <c r="C706" s="4"/>
      <c r="D706" s="4"/>
      <c r="F706" s="4"/>
      <c r="I706" s="4"/>
      <c r="J706" s="4"/>
      <c r="K706" s="4"/>
      <c r="L706" s="4"/>
      <c r="M706" s="4"/>
      <c r="N706" s="4"/>
      <c r="P706" s="4"/>
      <c r="Q706" s="4"/>
      <c r="R706" s="4"/>
      <c r="T706" s="4"/>
      <c r="W706" s="4"/>
      <c r="X706" s="4"/>
      <c r="Y706" s="4"/>
      <c r="AA706" s="4"/>
      <c r="AD706" s="4"/>
      <c r="AE706" s="4"/>
      <c r="AF706" s="4"/>
    </row>
    <row r="707" spans="2:32" x14ac:dyDescent="0.3">
      <c r="B707" s="4"/>
      <c r="C707" s="4"/>
      <c r="D707" s="4"/>
      <c r="F707" s="4"/>
      <c r="I707" s="4"/>
      <c r="J707" s="4"/>
      <c r="K707" s="4"/>
      <c r="L707" s="4"/>
      <c r="M707" s="4"/>
      <c r="N707" s="4"/>
      <c r="P707" s="4"/>
      <c r="Q707" s="4"/>
      <c r="R707" s="4"/>
      <c r="T707" s="4"/>
      <c r="W707" s="4"/>
      <c r="X707" s="4"/>
      <c r="Y707" s="4"/>
      <c r="AA707" s="4"/>
      <c r="AD707" s="4"/>
      <c r="AE707" s="4"/>
      <c r="AF707" s="4"/>
    </row>
    <row r="708" spans="2:32" x14ac:dyDescent="0.3">
      <c r="B708" s="4"/>
      <c r="C708" s="4"/>
      <c r="D708" s="4"/>
      <c r="F708" s="4"/>
      <c r="I708" s="4"/>
      <c r="J708" s="4"/>
      <c r="K708" s="4"/>
      <c r="L708" s="4"/>
      <c r="M708" s="4"/>
      <c r="N708" s="4"/>
      <c r="P708" s="4"/>
      <c r="Q708" s="4"/>
      <c r="R708" s="4"/>
      <c r="T708" s="4"/>
      <c r="W708" s="4"/>
      <c r="X708" s="4"/>
      <c r="Y708" s="4"/>
      <c r="AA708" s="4"/>
      <c r="AD708" s="4"/>
      <c r="AE708" s="4"/>
      <c r="AF708" s="4"/>
    </row>
    <row r="709" spans="2:32" x14ac:dyDescent="0.3">
      <c r="B709" s="4"/>
      <c r="C709" s="4"/>
      <c r="D709" s="4"/>
      <c r="F709" s="4"/>
      <c r="I709" s="4"/>
      <c r="J709" s="4"/>
      <c r="K709" s="4"/>
      <c r="L709" s="4"/>
      <c r="M709" s="4"/>
      <c r="N709" s="4"/>
      <c r="P709" s="4"/>
      <c r="Q709" s="4"/>
      <c r="R709" s="4"/>
      <c r="T709" s="4"/>
      <c r="W709" s="4"/>
      <c r="X709" s="4"/>
      <c r="Y709" s="4"/>
      <c r="AA709" s="4"/>
      <c r="AD709" s="4"/>
      <c r="AE709" s="4"/>
      <c r="AF709" s="4"/>
    </row>
    <row r="710" spans="2:32" x14ac:dyDescent="0.3">
      <c r="B710" s="4"/>
      <c r="C710" s="4"/>
      <c r="D710" s="4"/>
      <c r="F710" s="4"/>
      <c r="I710" s="4"/>
      <c r="J710" s="4"/>
      <c r="K710" s="4"/>
      <c r="L710" s="4"/>
      <c r="M710" s="4"/>
      <c r="N710" s="4"/>
      <c r="P710" s="4"/>
      <c r="Q710" s="4"/>
      <c r="R710" s="4"/>
      <c r="T710" s="4"/>
      <c r="W710" s="4"/>
      <c r="X710" s="4"/>
      <c r="Y710" s="4"/>
      <c r="AA710" s="4"/>
      <c r="AD710" s="4"/>
      <c r="AE710" s="4"/>
      <c r="AF710" s="4"/>
    </row>
    <row r="711" spans="2:32" x14ac:dyDescent="0.3">
      <c r="B711" s="4"/>
      <c r="C711" s="4"/>
      <c r="D711" s="4"/>
      <c r="F711" s="4"/>
      <c r="I711" s="4"/>
      <c r="J711" s="4"/>
      <c r="K711" s="4"/>
      <c r="L711" s="4"/>
      <c r="M711" s="4"/>
      <c r="N711" s="4"/>
      <c r="P711" s="4"/>
      <c r="Q711" s="4"/>
      <c r="R711" s="4"/>
      <c r="T711" s="4"/>
      <c r="W711" s="4"/>
      <c r="X711" s="4"/>
      <c r="Y711" s="4"/>
      <c r="AA711" s="4"/>
      <c r="AD711" s="4"/>
      <c r="AE711" s="4"/>
      <c r="AF711" s="4"/>
    </row>
    <row r="712" spans="2:32" x14ac:dyDescent="0.3">
      <c r="B712" s="4"/>
      <c r="C712" s="4"/>
      <c r="D712" s="4"/>
      <c r="F712" s="4"/>
      <c r="I712" s="4"/>
      <c r="J712" s="4"/>
      <c r="K712" s="4"/>
      <c r="L712" s="4"/>
      <c r="M712" s="4"/>
      <c r="N712" s="4"/>
      <c r="P712" s="4"/>
      <c r="Q712" s="4"/>
      <c r="R712" s="4"/>
      <c r="T712" s="4"/>
      <c r="W712" s="4"/>
      <c r="X712" s="4"/>
      <c r="Y712" s="4"/>
      <c r="AA712" s="4"/>
      <c r="AD712" s="4"/>
      <c r="AE712" s="4"/>
      <c r="AF712" s="4"/>
    </row>
    <row r="713" spans="2:32" x14ac:dyDescent="0.3">
      <c r="B713" s="4"/>
      <c r="C713" s="4"/>
      <c r="D713" s="4"/>
      <c r="F713" s="4"/>
      <c r="I713" s="4"/>
      <c r="J713" s="4"/>
      <c r="K713" s="4"/>
      <c r="L713" s="4"/>
      <c r="M713" s="4"/>
      <c r="N713" s="4"/>
      <c r="P713" s="4"/>
      <c r="Q713" s="4"/>
      <c r="R713" s="4"/>
      <c r="T713" s="4"/>
      <c r="W713" s="4"/>
      <c r="X713" s="4"/>
      <c r="Y713" s="4"/>
      <c r="AA713" s="4"/>
      <c r="AD713" s="4"/>
      <c r="AE713" s="4"/>
      <c r="AF713" s="4"/>
    </row>
    <row r="714" spans="2:32" x14ac:dyDescent="0.3">
      <c r="B714" s="4"/>
      <c r="C714" s="4"/>
      <c r="D714" s="4"/>
      <c r="F714" s="4"/>
      <c r="I714" s="4"/>
      <c r="J714" s="4"/>
      <c r="K714" s="4"/>
      <c r="L714" s="4"/>
      <c r="M714" s="4"/>
      <c r="N714" s="4"/>
      <c r="P714" s="4"/>
      <c r="Q714" s="4"/>
      <c r="R714" s="4"/>
      <c r="T714" s="4"/>
      <c r="W714" s="4"/>
      <c r="X714" s="4"/>
      <c r="Y714" s="4"/>
      <c r="AA714" s="4"/>
      <c r="AD714" s="4"/>
      <c r="AE714" s="4"/>
      <c r="AF714" s="4"/>
    </row>
    <row r="715" spans="2:32" x14ac:dyDescent="0.3">
      <c r="B715" s="4"/>
      <c r="C715" s="4"/>
      <c r="D715" s="4"/>
      <c r="F715" s="4"/>
      <c r="I715" s="4"/>
      <c r="J715" s="4"/>
      <c r="K715" s="4"/>
      <c r="L715" s="4"/>
      <c r="M715" s="4"/>
      <c r="N715" s="4"/>
      <c r="P715" s="4"/>
      <c r="Q715" s="4"/>
      <c r="R715" s="4"/>
      <c r="T715" s="4"/>
      <c r="W715" s="4"/>
      <c r="X715" s="4"/>
      <c r="Y715" s="4"/>
      <c r="AA715" s="4"/>
      <c r="AD715" s="4"/>
      <c r="AE715" s="4"/>
      <c r="AF715" s="4"/>
    </row>
    <row r="716" spans="2:32" x14ac:dyDescent="0.3">
      <c r="B716" s="4"/>
      <c r="C716" s="4"/>
      <c r="D716" s="4"/>
      <c r="F716" s="4"/>
      <c r="I716" s="4"/>
      <c r="J716" s="4"/>
      <c r="K716" s="4"/>
      <c r="L716" s="4"/>
      <c r="M716" s="4"/>
      <c r="N716" s="4"/>
      <c r="P716" s="4"/>
      <c r="Q716" s="4"/>
      <c r="R716" s="4"/>
      <c r="T716" s="4"/>
      <c r="W716" s="4"/>
      <c r="X716" s="4"/>
      <c r="Y716" s="4"/>
      <c r="AA716" s="4"/>
      <c r="AD716" s="4"/>
      <c r="AE716" s="4"/>
      <c r="AF716" s="4"/>
    </row>
    <row r="717" spans="2:32" x14ac:dyDescent="0.3">
      <c r="B717" s="4"/>
      <c r="C717" s="4"/>
      <c r="D717" s="4"/>
      <c r="F717" s="4"/>
      <c r="I717" s="4"/>
      <c r="J717" s="4"/>
      <c r="K717" s="4"/>
      <c r="L717" s="4"/>
      <c r="M717" s="4"/>
      <c r="N717" s="4"/>
      <c r="P717" s="4"/>
      <c r="Q717" s="4"/>
      <c r="R717" s="4"/>
      <c r="T717" s="4"/>
      <c r="W717" s="4"/>
      <c r="X717" s="4"/>
      <c r="Y717" s="4"/>
      <c r="AA717" s="4"/>
      <c r="AD717" s="4"/>
      <c r="AE717" s="4"/>
      <c r="AF717" s="4"/>
    </row>
    <row r="718" spans="2:32" x14ac:dyDescent="0.3">
      <c r="B718" s="4"/>
      <c r="C718" s="4"/>
      <c r="D718" s="4"/>
      <c r="F718" s="4"/>
      <c r="I718" s="4"/>
      <c r="J718" s="4"/>
      <c r="K718" s="4"/>
      <c r="L718" s="4"/>
      <c r="M718" s="4"/>
      <c r="N718" s="4"/>
      <c r="P718" s="4"/>
      <c r="Q718" s="4"/>
      <c r="R718" s="4"/>
      <c r="T718" s="4"/>
      <c r="W718" s="4"/>
      <c r="X718" s="4"/>
      <c r="Y718" s="4"/>
      <c r="AA718" s="4"/>
      <c r="AD718" s="4"/>
      <c r="AE718" s="4"/>
      <c r="AF718" s="4"/>
    </row>
    <row r="719" spans="2:32" x14ac:dyDescent="0.3">
      <c r="B719" s="4"/>
      <c r="C719" s="4"/>
      <c r="D719" s="4"/>
      <c r="F719" s="4"/>
      <c r="I719" s="4"/>
      <c r="J719" s="4"/>
      <c r="K719" s="4"/>
      <c r="L719" s="4"/>
      <c r="M719" s="4"/>
      <c r="N719" s="4"/>
      <c r="P719" s="4"/>
      <c r="Q719" s="4"/>
      <c r="R719" s="4"/>
      <c r="T719" s="4"/>
      <c r="W719" s="4"/>
      <c r="X719" s="4"/>
      <c r="Y719" s="4"/>
      <c r="AA719" s="4"/>
      <c r="AD719" s="4"/>
      <c r="AE719" s="4"/>
      <c r="AF719" s="4"/>
    </row>
    <row r="720" spans="2:32" x14ac:dyDescent="0.3">
      <c r="B720" s="4"/>
      <c r="C720" s="4"/>
      <c r="D720" s="4"/>
      <c r="F720" s="4"/>
      <c r="I720" s="4"/>
      <c r="J720" s="4"/>
      <c r="K720" s="4"/>
      <c r="L720" s="4"/>
      <c r="M720" s="4"/>
      <c r="N720" s="4"/>
      <c r="P720" s="4"/>
      <c r="Q720" s="4"/>
      <c r="R720" s="4"/>
      <c r="T720" s="4"/>
      <c r="W720" s="4"/>
      <c r="X720" s="4"/>
      <c r="Y720" s="4"/>
      <c r="AA720" s="4"/>
      <c r="AD720" s="4"/>
      <c r="AE720" s="4"/>
      <c r="AF720" s="4"/>
    </row>
    <row r="721" spans="2:32" x14ac:dyDescent="0.3">
      <c r="B721" s="4"/>
      <c r="C721" s="4"/>
      <c r="D721" s="4"/>
      <c r="F721" s="4"/>
      <c r="I721" s="4"/>
      <c r="J721" s="4"/>
      <c r="K721" s="4"/>
      <c r="L721" s="4"/>
      <c r="M721" s="4"/>
      <c r="N721" s="4"/>
      <c r="P721" s="4"/>
      <c r="Q721" s="4"/>
      <c r="R721" s="4"/>
      <c r="T721" s="4"/>
      <c r="W721" s="4"/>
      <c r="X721" s="4"/>
      <c r="Y721" s="4"/>
      <c r="AA721" s="4"/>
      <c r="AD721" s="4"/>
      <c r="AE721" s="4"/>
      <c r="AF721" s="4"/>
    </row>
    <row r="722" spans="2:32" x14ac:dyDescent="0.3">
      <c r="B722" s="4"/>
      <c r="C722" s="4"/>
      <c r="D722" s="4"/>
      <c r="F722" s="4"/>
      <c r="I722" s="4"/>
      <c r="J722" s="4"/>
      <c r="K722" s="4"/>
      <c r="L722" s="4"/>
      <c r="M722" s="4"/>
      <c r="N722" s="4"/>
      <c r="P722" s="4"/>
      <c r="Q722" s="4"/>
      <c r="R722" s="4"/>
      <c r="T722" s="4"/>
      <c r="W722" s="4"/>
      <c r="X722" s="4"/>
      <c r="Y722" s="4"/>
      <c r="AA722" s="4"/>
      <c r="AD722" s="4"/>
      <c r="AE722" s="4"/>
      <c r="AF722" s="4"/>
    </row>
    <row r="723" spans="2:32" x14ac:dyDescent="0.3">
      <c r="B723" s="4"/>
      <c r="C723" s="4"/>
      <c r="D723" s="4"/>
      <c r="F723" s="4"/>
      <c r="I723" s="4"/>
      <c r="J723" s="4"/>
      <c r="K723" s="4"/>
      <c r="L723" s="4"/>
      <c r="M723" s="4"/>
      <c r="N723" s="4"/>
      <c r="P723" s="4"/>
      <c r="Q723" s="4"/>
      <c r="R723" s="4"/>
      <c r="T723" s="4"/>
      <c r="W723" s="4"/>
      <c r="X723" s="4"/>
      <c r="Y723" s="4"/>
      <c r="AA723" s="4"/>
      <c r="AD723" s="4"/>
      <c r="AE723" s="4"/>
      <c r="AF723" s="4"/>
    </row>
    <row r="724" spans="2:32" x14ac:dyDescent="0.3">
      <c r="B724" s="4"/>
      <c r="C724" s="4"/>
      <c r="D724" s="4"/>
      <c r="F724" s="4"/>
      <c r="I724" s="4"/>
      <c r="J724" s="4"/>
      <c r="K724" s="4"/>
      <c r="L724" s="4"/>
      <c r="M724" s="4"/>
      <c r="N724" s="4"/>
      <c r="P724" s="4"/>
      <c r="Q724" s="4"/>
      <c r="R724" s="4"/>
      <c r="T724" s="4"/>
      <c r="W724" s="4"/>
      <c r="X724" s="4"/>
      <c r="Y724" s="4"/>
      <c r="AA724" s="4"/>
      <c r="AD724" s="4"/>
      <c r="AE724" s="4"/>
      <c r="AF724" s="4"/>
    </row>
    <row r="725" spans="2:32" x14ac:dyDescent="0.3">
      <c r="B725" s="4"/>
      <c r="C725" s="4"/>
      <c r="D725" s="4"/>
      <c r="F725" s="4"/>
      <c r="I725" s="4"/>
      <c r="J725" s="4"/>
      <c r="K725" s="4"/>
      <c r="L725" s="4"/>
      <c r="M725" s="4"/>
      <c r="N725" s="4"/>
      <c r="P725" s="4"/>
      <c r="Q725" s="4"/>
      <c r="R725" s="4"/>
      <c r="T725" s="4"/>
      <c r="W725" s="4"/>
      <c r="X725" s="4"/>
      <c r="Y725" s="4"/>
      <c r="AA725" s="4"/>
      <c r="AD725" s="4"/>
      <c r="AE725" s="4"/>
      <c r="AF725" s="4"/>
    </row>
    <row r="726" spans="2:32" x14ac:dyDescent="0.3">
      <c r="B726" s="4"/>
      <c r="C726" s="4"/>
      <c r="D726" s="4"/>
      <c r="F726" s="4"/>
      <c r="I726" s="4"/>
      <c r="J726" s="4"/>
      <c r="K726" s="4"/>
      <c r="L726" s="4"/>
      <c r="M726" s="4"/>
      <c r="N726" s="4"/>
      <c r="P726" s="4"/>
      <c r="Q726" s="4"/>
      <c r="R726" s="4"/>
      <c r="T726" s="4"/>
      <c r="W726" s="4"/>
      <c r="X726" s="4"/>
      <c r="Y726" s="4"/>
      <c r="AA726" s="4"/>
      <c r="AD726" s="4"/>
      <c r="AE726" s="4"/>
      <c r="AF726" s="4"/>
    </row>
    <row r="727" spans="2:32" x14ac:dyDescent="0.3">
      <c r="B727" s="4"/>
      <c r="C727" s="4"/>
      <c r="D727" s="4"/>
      <c r="F727" s="4"/>
      <c r="I727" s="4"/>
      <c r="J727" s="4"/>
      <c r="K727" s="4"/>
      <c r="L727" s="4"/>
      <c r="M727" s="4"/>
      <c r="N727" s="4"/>
      <c r="P727" s="4"/>
      <c r="Q727" s="4"/>
      <c r="R727" s="4"/>
      <c r="T727" s="4"/>
      <c r="W727" s="4"/>
      <c r="X727" s="4"/>
      <c r="Y727" s="4"/>
      <c r="AA727" s="4"/>
      <c r="AD727" s="4"/>
      <c r="AE727" s="4"/>
      <c r="AF727" s="4"/>
    </row>
    <row r="728" spans="2:32" x14ac:dyDescent="0.3">
      <c r="B728" s="4"/>
      <c r="C728" s="4"/>
      <c r="D728" s="4"/>
      <c r="F728" s="4"/>
      <c r="I728" s="4"/>
      <c r="J728" s="4"/>
      <c r="K728" s="4"/>
      <c r="L728" s="4"/>
      <c r="M728" s="4"/>
      <c r="N728" s="4"/>
      <c r="P728" s="4"/>
      <c r="Q728" s="4"/>
      <c r="R728" s="4"/>
      <c r="T728" s="4"/>
      <c r="W728" s="4"/>
      <c r="X728" s="4"/>
      <c r="Y728" s="4"/>
      <c r="AA728" s="4"/>
      <c r="AD728" s="4"/>
      <c r="AE728" s="4"/>
      <c r="AF728" s="4"/>
    </row>
    <row r="729" spans="2:32" x14ac:dyDescent="0.3">
      <c r="B729" s="4"/>
      <c r="C729" s="4"/>
      <c r="D729" s="4"/>
      <c r="F729" s="4"/>
      <c r="I729" s="4"/>
      <c r="J729" s="4"/>
      <c r="K729" s="4"/>
      <c r="L729" s="4"/>
      <c r="M729" s="4"/>
      <c r="N729" s="4"/>
      <c r="P729" s="4"/>
      <c r="Q729" s="4"/>
      <c r="R729" s="4"/>
      <c r="T729" s="4"/>
      <c r="W729" s="4"/>
      <c r="X729" s="4"/>
      <c r="Y729" s="4"/>
      <c r="AA729" s="4"/>
      <c r="AD729" s="4"/>
      <c r="AE729" s="4"/>
      <c r="AF729" s="4"/>
    </row>
    <row r="730" spans="2:32" x14ac:dyDescent="0.3">
      <c r="B730" s="4"/>
      <c r="C730" s="4"/>
      <c r="D730" s="4"/>
      <c r="F730" s="4"/>
      <c r="I730" s="4"/>
      <c r="J730" s="4"/>
      <c r="K730" s="4"/>
      <c r="L730" s="4"/>
      <c r="M730" s="4"/>
      <c r="N730" s="4"/>
      <c r="P730" s="4"/>
      <c r="Q730" s="4"/>
      <c r="R730" s="4"/>
      <c r="T730" s="4"/>
      <c r="W730" s="4"/>
      <c r="X730" s="4"/>
      <c r="Y730" s="4"/>
      <c r="AA730" s="4"/>
      <c r="AD730" s="4"/>
      <c r="AE730" s="4"/>
      <c r="AF730" s="4"/>
    </row>
    <row r="731" spans="2:32" x14ac:dyDescent="0.3">
      <c r="B731" s="4"/>
      <c r="C731" s="4"/>
      <c r="D731" s="4"/>
      <c r="F731" s="4"/>
      <c r="I731" s="4"/>
      <c r="J731" s="4"/>
      <c r="K731" s="4"/>
      <c r="L731" s="4"/>
      <c r="M731" s="4"/>
      <c r="N731" s="4"/>
      <c r="P731" s="4"/>
      <c r="Q731" s="4"/>
      <c r="R731" s="4"/>
      <c r="T731" s="4"/>
      <c r="W731" s="4"/>
      <c r="X731" s="4"/>
      <c r="Y731" s="4"/>
      <c r="AA731" s="4"/>
      <c r="AD731" s="4"/>
      <c r="AE731" s="4"/>
      <c r="AF731" s="4"/>
    </row>
    <row r="732" spans="2:32" x14ac:dyDescent="0.3">
      <c r="B732" s="4"/>
      <c r="C732" s="4"/>
      <c r="D732" s="4"/>
      <c r="F732" s="4"/>
      <c r="I732" s="4"/>
      <c r="J732" s="4"/>
      <c r="K732" s="4"/>
      <c r="L732" s="4"/>
      <c r="M732" s="4"/>
      <c r="N732" s="4"/>
      <c r="P732" s="4"/>
      <c r="Q732" s="4"/>
      <c r="R732" s="4"/>
      <c r="T732" s="4"/>
      <c r="W732" s="4"/>
      <c r="X732" s="4"/>
      <c r="Y732" s="4"/>
      <c r="AA732" s="4"/>
      <c r="AD732" s="4"/>
      <c r="AE732" s="4"/>
      <c r="AF732" s="4"/>
    </row>
    <row r="733" spans="2:32" x14ac:dyDescent="0.3">
      <c r="B733" s="4"/>
      <c r="C733" s="4"/>
      <c r="D733" s="4"/>
      <c r="F733" s="4"/>
      <c r="I733" s="4"/>
      <c r="J733" s="4"/>
      <c r="K733" s="4"/>
      <c r="L733" s="4"/>
      <c r="M733" s="4"/>
      <c r="N733" s="4"/>
      <c r="P733" s="4"/>
      <c r="Q733" s="4"/>
      <c r="R733" s="4"/>
      <c r="T733" s="4"/>
      <c r="W733" s="4"/>
      <c r="X733" s="4"/>
      <c r="Y733" s="4"/>
      <c r="AA733" s="4"/>
      <c r="AD733" s="4"/>
      <c r="AE733" s="4"/>
      <c r="AF733" s="4"/>
    </row>
    <row r="734" spans="2:32" x14ac:dyDescent="0.3">
      <c r="B734" s="4"/>
      <c r="C734" s="4"/>
      <c r="D734" s="4"/>
      <c r="F734" s="4"/>
      <c r="I734" s="4"/>
      <c r="J734" s="4"/>
      <c r="K734" s="4"/>
      <c r="L734" s="4"/>
      <c r="M734" s="4"/>
      <c r="N734" s="4"/>
      <c r="P734" s="4"/>
      <c r="Q734" s="4"/>
      <c r="R734" s="4"/>
      <c r="T734" s="4"/>
      <c r="W734" s="4"/>
      <c r="X734" s="4"/>
      <c r="Y734" s="4"/>
      <c r="AA734" s="4"/>
      <c r="AD734" s="4"/>
      <c r="AE734" s="4"/>
      <c r="AF734" s="4"/>
    </row>
    <row r="735" spans="2:32" x14ac:dyDescent="0.3">
      <c r="B735" s="4"/>
      <c r="C735" s="4"/>
      <c r="D735" s="4"/>
      <c r="F735" s="4"/>
      <c r="I735" s="4"/>
      <c r="J735" s="4"/>
      <c r="K735" s="4"/>
      <c r="L735" s="4"/>
      <c r="M735" s="4"/>
      <c r="N735" s="4"/>
      <c r="P735" s="4"/>
      <c r="Q735" s="4"/>
      <c r="R735" s="4"/>
      <c r="T735" s="4"/>
      <c r="W735" s="4"/>
      <c r="X735" s="4"/>
      <c r="Y735" s="4"/>
      <c r="AA735" s="4"/>
      <c r="AD735" s="4"/>
      <c r="AE735" s="4"/>
      <c r="AF735" s="4"/>
    </row>
    <row r="736" spans="2:32" x14ac:dyDescent="0.3">
      <c r="B736" s="4"/>
      <c r="C736" s="4"/>
      <c r="D736" s="4"/>
      <c r="F736" s="4"/>
      <c r="I736" s="4"/>
      <c r="J736" s="4"/>
      <c r="K736" s="4"/>
      <c r="L736" s="4"/>
      <c r="M736" s="4"/>
      <c r="N736" s="4"/>
      <c r="P736" s="4"/>
      <c r="Q736" s="4"/>
      <c r="R736" s="4"/>
      <c r="T736" s="4"/>
      <c r="W736" s="4"/>
      <c r="X736" s="4"/>
      <c r="Y736" s="4"/>
      <c r="AA736" s="4"/>
      <c r="AD736" s="4"/>
      <c r="AE736" s="4"/>
      <c r="AF736" s="4"/>
    </row>
    <row r="737" spans="2:32" x14ac:dyDescent="0.3">
      <c r="B737" s="4"/>
      <c r="C737" s="4"/>
      <c r="D737" s="4"/>
      <c r="F737" s="4"/>
      <c r="I737" s="4"/>
      <c r="J737" s="4"/>
      <c r="K737" s="4"/>
      <c r="L737" s="4"/>
      <c r="M737" s="4"/>
      <c r="N737" s="4"/>
      <c r="P737" s="4"/>
      <c r="Q737" s="4"/>
      <c r="R737" s="4"/>
      <c r="T737" s="4"/>
      <c r="W737" s="4"/>
      <c r="X737" s="4"/>
      <c r="Y737" s="4"/>
      <c r="AA737" s="4"/>
      <c r="AD737" s="4"/>
      <c r="AE737" s="4"/>
      <c r="AF737" s="4"/>
    </row>
    <row r="738" spans="2:32" x14ac:dyDescent="0.3">
      <c r="B738" s="4"/>
      <c r="C738" s="4"/>
      <c r="D738" s="4"/>
      <c r="F738" s="4"/>
      <c r="I738" s="4"/>
      <c r="J738" s="4"/>
      <c r="K738" s="4"/>
      <c r="L738" s="4"/>
      <c r="M738" s="4"/>
      <c r="N738" s="4"/>
      <c r="P738" s="4"/>
      <c r="Q738" s="4"/>
      <c r="R738" s="4"/>
      <c r="T738" s="4"/>
      <c r="W738" s="4"/>
      <c r="X738" s="4"/>
      <c r="Y738" s="4"/>
      <c r="AA738" s="4"/>
      <c r="AD738" s="4"/>
      <c r="AE738" s="4"/>
      <c r="AF738" s="4"/>
    </row>
    <row r="739" spans="2:32" x14ac:dyDescent="0.3">
      <c r="B739" s="4"/>
      <c r="C739" s="4"/>
      <c r="D739" s="4"/>
      <c r="F739" s="4"/>
      <c r="I739" s="4"/>
      <c r="J739" s="4"/>
      <c r="K739" s="4"/>
      <c r="L739" s="4"/>
      <c r="M739" s="4"/>
      <c r="N739" s="4"/>
      <c r="P739" s="4"/>
      <c r="Q739" s="4"/>
      <c r="R739" s="4"/>
      <c r="T739" s="4"/>
      <c r="W739" s="4"/>
      <c r="X739" s="4"/>
      <c r="Y739" s="4"/>
      <c r="AA739" s="4"/>
      <c r="AD739" s="4"/>
      <c r="AE739" s="4"/>
      <c r="AF739" s="4"/>
    </row>
    <row r="740" spans="2:32" x14ac:dyDescent="0.3">
      <c r="B740" s="4"/>
      <c r="C740" s="4"/>
      <c r="D740" s="4"/>
      <c r="F740" s="4"/>
      <c r="I740" s="4"/>
      <c r="J740" s="4"/>
      <c r="K740" s="4"/>
      <c r="L740" s="4"/>
      <c r="M740" s="4"/>
      <c r="N740" s="4"/>
      <c r="P740" s="4"/>
      <c r="Q740" s="4"/>
      <c r="R740" s="4"/>
      <c r="T740" s="4"/>
      <c r="W740" s="4"/>
      <c r="X740" s="4"/>
      <c r="Y740" s="4"/>
      <c r="AA740" s="4"/>
      <c r="AD740" s="4"/>
      <c r="AE740" s="4"/>
      <c r="AF740" s="4"/>
    </row>
    <row r="741" spans="2:32" x14ac:dyDescent="0.3">
      <c r="B741" s="4"/>
      <c r="C741" s="4"/>
      <c r="D741" s="4"/>
      <c r="F741" s="4"/>
      <c r="I741" s="4"/>
      <c r="J741" s="4"/>
      <c r="K741" s="4"/>
      <c r="L741" s="4"/>
      <c r="M741" s="4"/>
      <c r="N741" s="4"/>
      <c r="P741" s="4"/>
      <c r="Q741" s="4"/>
      <c r="R741" s="4"/>
      <c r="T741" s="4"/>
      <c r="W741" s="4"/>
      <c r="X741" s="4"/>
      <c r="Y741" s="4"/>
      <c r="AA741" s="4"/>
      <c r="AD741" s="4"/>
      <c r="AE741" s="4"/>
      <c r="AF741" s="4"/>
    </row>
    <row r="742" spans="2:32" x14ac:dyDescent="0.3">
      <c r="B742" s="4"/>
      <c r="C742" s="4"/>
      <c r="D742" s="4"/>
      <c r="F742" s="4"/>
      <c r="I742" s="4"/>
      <c r="J742" s="4"/>
      <c r="K742" s="4"/>
      <c r="L742" s="4"/>
      <c r="M742" s="4"/>
      <c r="N742" s="4"/>
      <c r="P742" s="4"/>
      <c r="Q742" s="4"/>
      <c r="R742" s="4"/>
      <c r="T742" s="4"/>
      <c r="W742" s="4"/>
      <c r="X742" s="4"/>
      <c r="Y742" s="4"/>
      <c r="AA742" s="4"/>
      <c r="AD742" s="4"/>
      <c r="AE742" s="4"/>
      <c r="AF742" s="4"/>
    </row>
    <row r="743" spans="2:32" x14ac:dyDescent="0.3">
      <c r="B743" s="4"/>
      <c r="C743" s="4"/>
      <c r="D743" s="4"/>
      <c r="F743" s="4"/>
      <c r="I743" s="4"/>
      <c r="J743" s="4"/>
      <c r="K743" s="4"/>
      <c r="L743" s="4"/>
      <c r="M743" s="4"/>
      <c r="N743" s="4"/>
      <c r="P743" s="4"/>
      <c r="Q743" s="4"/>
      <c r="R743" s="4"/>
      <c r="T743" s="4"/>
      <c r="W743" s="4"/>
      <c r="X743" s="4"/>
      <c r="Y743" s="4"/>
      <c r="AA743" s="4"/>
      <c r="AD743" s="4"/>
      <c r="AE743" s="4"/>
      <c r="AF743" s="4"/>
    </row>
    <row r="744" spans="2:32" x14ac:dyDescent="0.3">
      <c r="B744" s="4"/>
      <c r="C744" s="4"/>
      <c r="D744" s="4"/>
      <c r="F744" s="4"/>
      <c r="I744" s="4"/>
      <c r="J744" s="4"/>
      <c r="K744" s="4"/>
      <c r="L744" s="4"/>
      <c r="M744" s="4"/>
      <c r="N744" s="4"/>
      <c r="P744" s="4"/>
      <c r="Q744" s="4"/>
      <c r="R744" s="4"/>
      <c r="T744" s="4"/>
      <c r="W744" s="4"/>
      <c r="X744" s="4"/>
      <c r="Y744" s="4"/>
      <c r="AA744" s="4"/>
      <c r="AD744" s="4"/>
      <c r="AE744" s="4"/>
      <c r="AF744" s="4"/>
    </row>
    <row r="745" spans="2:32" x14ac:dyDescent="0.3">
      <c r="B745" s="4"/>
      <c r="C745" s="4"/>
      <c r="D745" s="4"/>
      <c r="F745" s="4"/>
      <c r="I745" s="4"/>
      <c r="J745" s="4"/>
      <c r="K745" s="4"/>
      <c r="L745" s="4"/>
      <c r="M745" s="4"/>
      <c r="N745" s="4"/>
      <c r="P745" s="4"/>
      <c r="Q745" s="4"/>
      <c r="R745" s="4"/>
      <c r="T745" s="4"/>
      <c r="W745" s="4"/>
      <c r="X745" s="4"/>
      <c r="Y745" s="4"/>
      <c r="AA745" s="4"/>
      <c r="AD745" s="4"/>
      <c r="AE745" s="4"/>
      <c r="AF745" s="4"/>
    </row>
    <row r="746" spans="2:32" x14ac:dyDescent="0.3">
      <c r="B746" s="4"/>
      <c r="C746" s="4"/>
      <c r="D746" s="4"/>
      <c r="F746" s="4"/>
      <c r="I746" s="4"/>
      <c r="J746" s="4"/>
      <c r="K746" s="4"/>
      <c r="L746" s="4"/>
      <c r="M746" s="4"/>
      <c r="N746" s="4"/>
      <c r="P746" s="4"/>
      <c r="Q746" s="4"/>
      <c r="R746" s="4"/>
      <c r="T746" s="4"/>
      <c r="W746" s="4"/>
      <c r="X746" s="4"/>
      <c r="Y746" s="4"/>
      <c r="AA746" s="4"/>
      <c r="AD746" s="4"/>
      <c r="AE746" s="4"/>
      <c r="AF746" s="4"/>
    </row>
    <row r="747" spans="2:32" x14ac:dyDescent="0.3">
      <c r="B747" s="4"/>
      <c r="C747" s="4"/>
      <c r="D747" s="4"/>
      <c r="F747" s="4"/>
      <c r="I747" s="4"/>
      <c r="J747" s="4"/>
      <c r="K747" s="4"/>
      <c r="L747" s="4"/>
      <c r="M747" s="4"/>
      <c r="N747" s="4"/>
      <c r="P747" s="4"/>
      <c r="Q747" s="4"/>
      <c r="R747" s="4"/>
      <c r="T747" s="4"/>
      <c r="W747" s="4"/>
      <c r="X747" s="4"/>
      <c r="Y747" s="4"/>
      <c r="AA747" s="4"/>
      <c r="AD747" s="4"/>
      <c r="AE747" s="4"/>
      <c r="AF747" s="4"/>
    </row>
    <row r="748" spans="2:32" x14ac:dyDescent="0.3">
      <c r="B748" s="4"/>
      <c r="C748" s="4"/>
      <c r="D748" s="4"/>
      <c r="F748" s="4"/>
      <c r="I748" s="4"/>
      <c r="J748" s="4"/>
      <c r="K748" s="4"/>
      <c r="L748" s="4"/>
      <c r="M748" s="4"/>
      <c r="N748" s="4"/>
      <c r="P748" s="4"/>
      <c r="Q748" s="4"/>
      <c r="R748" s="4"/>
      <c r="T748" s="4"/>
      <c r="W748" s="4"/>
      <c r="X748" s="4"/>
      <c r="Y748" s="4"/>
      <c r="AA748" s="4"/>
      <c r="AD748" s="4"/>
      <c r="AE748" s="4"/>
      <c r="AF748" s="4"/>
    </row>
    <row r="749" spans="2:32" x14ac:dyDescent="0.3">
      <c r="B749" s="4"/>
      <c r="C749" s="4"/>
      <c r="D749" s="4"/>
      <c r="F749" s="4"/>
      <c r="I749" s="4"/>
      <c r="J749" s="4"/>
      <c r="K749" s="4"/>
      <c r="L749" s="4"/>
      <c r="M749" s="4"/>
      <c r="N749" s="4"/>
      <c r="P749" s="4"/>
      <c r="Q749" s="4"/>
      <c r="R749" s="4"/>
      <c r="T749" s="4"/>
      <c r="W749" s="4"/>
      <c r="X749" s="4"/>
      <c r="Y749" s="4"/>
      <c r="AA749" s="4"/>
      <c r="AD749" s="4"/>
      <c r="AE749" s="4"/>
      <c r="AF749" s="4"/>
    </row>
    <row r="750" spans="2:32" x14ac:dyDescent="0.3">
      <c r="B750" s="4"/>
      <c r="C750" s="4"/>
      <c r="D750" s="4"/>
      <c r="F750" s="4"/>
      <c r="I750" s="4"/>
      <c r="J750" s="4"/>
      <c r="K750" s="4"/>
      <c r="L750" s="4"/>
      <c r="M750" s="4"/>
      <c r="N750" s="4"/>
      <c r="P750" s="4"/>
      <c r="Q750" s="4"/>
      <c r="R750" s="4"/>
      <c r="T750" s="4"/>
      <c r="W750" s="4"/>
      <c r="X750" s="4"/>
      <c r="Y750" s="4"/>
      <c r="AA750" s="4"/>
      <c r="AD750" s="4"/>
      <c r="AE750" s="4"/>
      <c r="AF750" s="4"/>
    </row>
    <row r="751" spans="2:32" x14ac:dyDescent="0.3">
      <c r="B751" s="4"/>
      <c r="C751" s="4"/>
      <c r="D751" s="4"/>
      <c r="F751" s="4"/>
      <c r="I751" s="4"/>
      <c r="J751" s="4"/>
      <c r="K751" s="4"/>
      <c r="L751" s="4"/>
      <c r="M751" s="4"/>
      <c r="N751" s="4"/>
      <c r="P751" s="4"/>
      <c r="Q751" s="4"/>
      <c r="R751" s="4"/>
      <c r="T751" s="4"/>
      <c r="W751" s="4"/>
      <c r="X751" s="4"/>
      <c r="Y751" s="4"/>
      <c r="AA751" s="4"/>
      <c r="AD751" s="4"/>
      <c r="AE751" s="4"/>
      <c r="AF751" s="4"/>
    </row>
    <row r="752" spans="2:32" x14ac:dyDescent="0.3">
      <c r="B752" s="4"/>
      <c r="C752" s="4"/>
      <c r="D752" s="4"/>
      <c r="F752" s="4"/>
      <c r="I752" s="4"/>
      <c r="J752" s="4"/>
      <c r="K752" s="4"/>
      <c r="L752" s="4"/>
      <c r="M752" s="4"/>
      <c r="N752" s="4"/>
      <c r="P752" s="4"/>
      <c r="Q752" s="4"/>
      <c r="R752" s="4"/>
      <c r="T752" s="4"/>
      <c r="W752" s="4"/>
      <c r="X752" s="4"/>
      <c r="Y752" s="4"/>
      <c r="AA752" s="4"/>
      <c r="AD752" s="4"/>
      <c r="AE752" s="4"/>
      <c r="AF752" s="4"/>
    </row>
    <row r="753" spans="2:32" x14ac:dyDescent="0.3">
      <c r="B753" s="4"/>
      <c r="C753" s="4"/>
      <c r="D753" s="4"/>
      <c r="F753" s="4"/>
      <c r="I753" s="4"/>
      <c r="J753" s="4"/>
      <c r="K753" s="4"/>
      <c r="L753" s="4"/>
      <c r="M753" s="4"/>
      <c r="N753" s="4"/>
      <c r="P753" s="4"/>
      <c r="Q753" s="4"/>
      <c r="R753" s="4"/>
      <c r="T753" s="4"/>
      <c r="W753" s="4"/>
      <c r="X753" s="4"/>
      <c r="Y753" s="4"/>
      <c r="AA753" s="4"/>
      <c r="AD753" s="4"/>
      <c r="AE753" s="4"/>
      <c r="AF753" s="4"/>
    </row>
    <row r="754" spans="2:32" x14ac:dyDescent="0.3">
      <c r="B754" s="4"/>
      <c r="C754" s="4"/>
      <c r="D754" s="4"/>
      <c r="F754" s="4"/>
      <c r="I754" s="4"/>
      <c r="J754" s="4"/>
      <c r="K754" s="4"/>
      <c r="L754" s="4"/>
      <c r="M754" s="4"/>
      <c r="N754" s="4"/>
      <c r="P754" s="4"/>
      <c r="Q754" s="4"/>
      <c r="R754" s="4"/>
      <c r="T754" s="4"/>
      <c r="W754" s="4"/>
      <c r="X754" s="4"/>
      <c r="Y754" s="4"/>
      <c r="AA754" s="4"/>
      <c r="AD754" s="4"/>
      <c r="AE754" s="4"/>
      <c r="AF754" s="4"/>
    </row>
    <row r="755" spans="2:32" x14ac:dyDescent="0.3">
      <c r="B755" s="4"/>
      <c r="C755" s="4"/>
      <c r="D755" s="4"/>
      <c r="F755" s="4"/>
      <c r="I755" s="4"/>
      <c r="J755" s="4"/>
      <c r="K755" s="4"/>
      <c r="L755" s="4"/>
      <c r="M755" s="4"/>
      <c r="N755" s="4"/>
      <c r="P755" s="4"/>
      <c r="Q755" s="4"/>
      <c r="R755" s="4"/>
      <c r="T755" s="4"/>
      <c r="W755" s="4"/>
      <c r="X755" s="4"/>
      <c r="Y755" s="4"/>
      <c r="AA755" s="4"/>
      <c r="AD755" s="4"/>
      <c r="AE755" s="4"/>
      <c r="AF755" s="4"/>
    </row>
    <row r="756" spans="2:32" x14ac:dyDescent="0.3">
      <c r="B756" s="4"/>
      <c r="C756" s="4"/>
      <c r="D756" s="4"/>
      <c r="F756" s="4"/>
      <c r="I756" s="4"/>
      <c r="J756" s="4"/>
      <c r="K756" s="4"/>
      <c r="L756" s="4"/>
      <c r="M756" s="4"/>
      <c r="N756" s="4"/>
      <c r="P756" s="4"/>
      <c r="Q756" s="4"/>
      <c r="R756" s="4"/>
      <c r="T756" s="4"/>
      <c r="W756" s="4"/>
      <c r="X756" s="4"/>
      <c r="Y756" s="4"/>
      <c r="AA756" s="4"/>
      <c r="AD756" s="4"/>
      <c r="AE756" s="4"/>
      <c r="AF756" s="4"/>
    </row>
    <row r="757" spans="2:32" x14ac:dyDescent="0.3">
      <c r="B757" s="4"/>
      <c r="C757" s="4"/>
      <c r="D757" s="4"/>
      <c r="F757" s="4"/>
      <c r="I757" s="4"/>
      <c r="J757" s="4"/>
      <c r="K757" s="4"/>
      <c r="L757" s="4"/>
      <c r="M757" s="4"/>
      <c r="N757" s="4"/>
      <c r="P757" s="4"/>
      <c r="Q757" s="4"/>
      <c r="R757" s="4"/>
      <c r="T757" s="4"/>
      <c r="W757" s="4"/>
      <c r="X757" s="4"/>
      <c r="Y757" s="4"/>
      <c r="AA757" s="4"/>
      <c r="AD757" s="4"/>
      <c r="AE757" s="4"/>
      <c r="AF757" s="4"/>
    </row>
    <row r="758" spans="2:32" x14ac:dyDescent="0.3">
      <c r="B758" s="4"/>
      <c r="C758" s="4"/>
      <c r="D758" s="4"/>
      <c r="F758" s="4"/>
      <c r="I758" s="4"/>
      <c r="J758" s="4"/>
      <c r="K758" s="4"/>
      <c r="L758" s="4"/>
      <c r="M758" s="4"/>
      <c r="N758" s="4"/>
      <c r="P758" s="4"/>
      <c r="Q758" s="4"/>
      <c r="R758" s="4"/>
      <c r="T758" s="4"/>
      <c r="W758" s="4"/>
      <c r="X758" s="4"/>
      <c r="Y758" s="4"/>
      <c r="AA758" s="4"/>
      <c r="AD758" s="4"/>
      <c r="AE758" s="4"/>
      <c r="AF758" s="4"/>
    </row>
    <row r="759" spans="2:32" x14ac:dyDescent="0.3">
      <c r="B759" s="4"/>
      <c r="C759" s="4"/>
      <c r="D759" s="4"/>
      <c r="F759" s="4"/>
      <c r="I759" s="4"/>
      <c r="J759" s="4"/>
      <c r="K759" s="4"/>
      <c r="L759" s="4"/>
      <c r="M759" s="4"/>
      <c r="N759" s="4"/>
      <c r="P759" s="4"/>
      <c r="Q759" s="4"/>
      <c r="R759" s="4"/>
      <c r="T759" s="4"/>
      <c r="W759" s="4"/>
      <c r="X759" s="4"/>
      <c r="Y759" s="4"/>
      <c r="AA759" s="4"/>
      <c r="AD759" s="4"/>
      <c r="AE759" s="4"/>
      <c r="AF759" s="4"/>
    </row>
    <row r="760" spans="2:32" x14ac:dyDescent="0.3">
      <c r="B760" s="4"/>
      <c r="C760" s="4"/>
      <c r="D760" s="4"/>
      <c r="F760" s="4"/>
      <c r="I760" s="4"/>
      <c r="J760" s="4"/>
      <c r="K760" s="4"/>
      <c r="L760" s="4"/>
      <c r="M760" s="4"/>
      <c r="N760" s="4"/>
      <c r="P760" s="4"/>
      <c r="Q760" s="4"/>
      <c r="R760" s="4"/>
      <c r="T760" s="4"/>
      <c r="W760" s="4"/>
      <c r="X760" s="4"/>
      <c r="Y760" s="4"/>
      <c r="AA760" s="4"/>
      <c r="AD760" s="4"/>
      <c r="AE760" s="4"/>
      <c r="AF760" s="4"/>
    </row>
    <row r="761" spans="2:32" x14ac:dyDescent="0.3">
      <c r="B761" s="4"/>
      <c r="C761" s="4"/>
      <c r="D761" s="4"/>
      <c r="F761" s="4"/>
      <c r="I761" s="4"/>
      <c r="J761" s="4"/>
      <c r="K761" s="4"/>
      <c r="L761" s="4"/>
      <c r="M761" s="4"/>
      <c r="N761" s="4"/>
      <c r="P761" s="4"/>
      <c r="Q761" s="4"/>
      <c r="R761" s="4"/>
      <c r="T761" s="4"/>
      <c r="W761" s="4"/>
      <c r="X761" s="4"/>
      <c r="Y761" s="4"/>
      <c r="AA761" s="4"/>
      <c r="AD761" s="4"/>
      <c r="AE761" s="4"/>
      <c r="AF761" s="4"/>
    </row>
    <row r="762" spans="2:32" x14ac:dyDescent="0.3">
      <c r="B762" s="4"/>
      <c r="C762" s="4"/>
      <c r="D762" s="4"/>
      <c r="F762" s="4"/>
      <c r="I762" s="4"/>
      <c r="J762" s="4"/>
      <c r="K762" s="4"/>
      <c r="L762" s="4"/>
      <c r="M762" s="4"/>
      <c r="N762" s="4"/>
      <c r="P762" s="4"/>
      <c r="Q762" s="4"/>
      <c r="R762" s="4"/>
      <c r="T762" s="4"/>
      <c r="W762" s="4"/>
      <c r="X762" s="4"/>
      <c r="Y762" s="4"/>
      <c r="AA762" s="4"/>
      <c r="AD762" s="4"/>
      <c r="AE762" s="4"/>
      <c r="AF762" s="4"/>
    </row>
    <row r="763" spans="2:32" x14ac:dyDescent="0.3">
      <c r="B763" s="4"/>
      <c r="C763" s="4"/>
      <c r="D763" s="4"/>
      <c r="F763" s="4"/>
      <c r="I763" s="4"/>
      <c r="J763" s="4"/>
      <c r="K763" s="4"/>
      <c r="L763" s="4"/>
      <c r="M763" s="4"/>
      <c r="N763" s="4"/>
      <c r="P763" s="4"/>
      <c r="Q763" s="4"/>
      <c r="R763" s="4"/>
      <c r="T763" s="4"/>
      <c r="W763" s="4"/>
      <c r="X763" s="4"/>
      <c r="Y763" s="4"/>
      <c r="AA763" s="4"/>
      <c r="AD763" s="4"/>
      <c r="AE763" s="4"/>
      <c r="AF763" s="4"/>
    </row>
    <row r="764" spans="2:32" x14ac:dyDescent="0.3">
      <c r="B764" s="4"/>
      <c r="C764" s="4"/>
      <c r="D764" s="4"/>
      <c r="F764" s="4"/>
      <c r="I764" s="4"/>
      <c r="J764" s="4"/>
      <c r="K764" s="4"/>
      <c r="L764" s="4"/>
      <c r="M764" s="4"/>
      <c r="N764" s="4"/>
      <c r="P764" s="4"/>
      <c r="Q764" s="4"/>
      <c r="R764" s="4"/>
      <c r="T764" s="4"/>
      <c r="W764" s="4"/>
      <c r="X764" s="4"/>
      <c r="Y764" s="4"/>
      <c r="AA764" s="4"/>
      <c r="AD764" s="4"/>
      <c r="AE764" s="4"/>
      <c r="AF764" s="4"/>
    </row>
    <row r="765" spans="2:32" x14ac:dyDescent="0.3">
      <c r="B765" s="4"/>
      <c r="C765" s="4"/>
      <c r="D765" s="4"/>
      <c r="F765" s="4"/>
      <c r="I765" s="4"/>
      <c r="J765" s="4"/>
      <c r="K765" s="4"/>
      <c r="L765" s="4"/>
      <c r="M765" s="4"/>
      <c r="N765" s="4"/>
      <c r="P765" s="4"/>
      <c r="Q765" s="4"/>
      <c r="R765" s="4"/>
      <c r="T765" s="4"/>
      <c r="W765" s="4"/>
      <c r="X765" s="4"/>
      <c r="Y765" s="4"/>
      <c r="AA765" s="4"/>
      <c r="AD765" s="4"/>
      <c r="AE765" s="4"/>
      <c r="AF765" s="4"/>
    </row>
    <row r="766" spans="2:32" x14ac:dyDescent="0.3">
      <c r="B766" s="4"/>
      <c r="C766" s="4"/>
      <c r="D766" s="4"/>
      <c r="F766" s="4"/>
      <c r="I766" s="4"/>
      <c r="J766" s="4"/>
      <c r="K766" s="4"/>
      <c r="L766" s="4"/>
      <c r="M766" s="4"/>
      <c r="N766" s="4"/>
      <c r="P766" s="4"/>
      <c r="Q766" s="4"/>
      <c r="R766" s="4"/>
      <c r="T766" s="4"/>
      <c r="W766" s="4"/>
      <c r="X766" s="4"/>
      <c r="Y766" s="4"/>
      <c r="AA766" s="4"/>
      <c r="AD766" s="4"/>
      <c r="AE766" s="4"/>
      <c r="AF766" s="4"/>
    </row>
    <row r="767" spans="2:32" x14ac:dyDescent="0.3">
      <c r="B767" s="4"/>
      <c r="C767" s="4"/>
      <c r="D767" s="4"/>
      <c r="F767" s="4"/>
      <c r="I767" s="4"/>
      <c r="J767" s="4"/>
      <c r="K767" s="4"/>
      <c r="L767" s="4"/>
      <c r="M767" s="4"/>
      <c r="N767" s="4"/>
      <c r="P767" s="4"/>
      <c r="Q767" s="4"/>
      <c r="R767" s="4"/>
      <c r="T767" s="4"/>
      <c r="W767" s="4"/>
      <c r="X767" s="4"/>
      <c r="Y767" s="4"/>
      <c r="AA767" s="4"/>
      <c r="AD767" s="4"/>
      <c r="AE767" s="4"/>
      <c r="AF767" s="4"/>
    </row>
    <row r="768" spans="2:32" x14ac:dyDescent="0.3">
      <c r="B768" s="4"/>
      <c r="C768" s="4"/>
      <c r="D768" s="4"/>
      <c r="F768" s="4"/>
      <c r="I768" s="4"/>
      <c r="J768" s="4"/>
      <c r="K768" s="4"/>
      <c r="L768" s="4"/>
      <c r="M768" s="4"/>
      <c r="N768" s="4"/>
      <c r="P768" s="4"/>
      <c r="Q768" s="4"/>
      <c r="R768" s="4"/>
      <c r="T768" s="4"/>
      <c r="W768" s="4"/>
      <c r="X768" s="4"/>
      <c r="Y768" s="4"/>
      <c r="AA768" s="4"/>
      <c r="AD768" s="4"/>
      <c r="AE768" s="4"/>
      <c r="AF768" s="4"/>
    </row>
    <row r="769" spans="2:32" x14ac:dyDescent="0.3">
      <c r="B769" s="4"/>
      <c r="C769" s="4"/>
      <c r="D769" s="4"/>
      <c r="F769" s="4"/>
      <c r="I769" s="4"/>
      <c r="J769" s="4"/>
      <c r="K769" s="4"/>
      <c r="L769" s="4"/>
      <c r="M769" s="4"/>
      <c r="N769" s="4"/>
      <c r="P769" s="4"/>
      <c r="Q769" s="4"/>
      <c r="R769" s="4"/>
      <c r="T769" s="4"/>
      <c r="W769" s="4"/>
      <c r="X769" s="4"/>
      <c r="Y769" s="4"/>
      <c r="AA769" s="4"/>
      <c r="AD769" s="4"/>
      <c r="AE769" s="4"/>
      <c r="AF769" s="4"/>
    </row>
    <row r="770" spans="2:32" x14ac:dyDescent="0.3">
      <c r="B770" s="4"/>
      <c r="C770" s="4"/>
      <c r="D770" s="4"/>
      <c r="F770" s="4"/>
      <c r="I770" s="4"/>
      <c r="J770" s="4"/>
      <c r="K770" s="4"/>
      <c r="L770" s="4"/>
      <c r="M770" s="4"/>
      <c r="N770" s="4"/>
      <c r="P770" s="4"/>
      <c r="Q770" s="4"/>
      <c r="R770" s="4"/>
      <c r="T770" s="4"/>
      <c r="W770" s="4"/>
      <c r="X770" s="4"/>
      <c r="Y770" s="4"/>
      <c r="AA770" s="4"/>
      <c r="AD770" s="4"/>
      <c r="AE770" s="4"/>
      <c r="AF770" s="4"/>
    </row>
    <row r="771" spans="2:32" x14ac:dyDescent="0.3">
      <c r="B771" s="4"/>
      <c r="C771" s="4"/>
      <c r="D771" s="4"/>
      <c r="F771" s="4"/>
      <c r="I771" s="4"/>
      <c r="J771" s="4"/>
      <c r="K771" s="4"/>
      <c r="L771" s="4"/>
      <c r="M771" s="4"/>
      <c r="N771" s="4"/>
      <c r="P771" s="4"/>
      <c r="Q771" s="4"/>
      <c r="R771" s="4"/>
      <c r="T771" s="4"/>
      <c r="W771" s="4"/>
      <c r="X771" s="4"/>
      <c r="Y771" s="4"/>
      <c r="AA771" s="4"/>
      <c r="AD771" s="4"/>
      <c r="AE771" s="4"/>
      <c r="AF771" s="4"/>
    </row>
    <row r="772" spans="2:32" x14ac:dyDescent="0.3">
      <c r="B772" s="4"/>
      <c r="C772" s="4"/>
      <c r="D772" s="4"/>
      <c r="F772" s="4"/>
      <c r="I772" s="4"/>
      <c r="J772" s="4"/>
      <c r="K772" s="4"/>
      <c r="L772" s="4"/>
      <c r="M772" s="4"/>
      <c r="N772" s="4"/>
      <c r="P772" s="4"/>
      <c r="Q772" s="4"/>
      <c r="R772" s="4"/>
      <c r="T772" s="4"/>
      <c r="W772" s="4"/>
      <c r="X772" s="4"/>
      <c r="Y772" s="4"/>
      <c r="AA772" s="4"/>
      <c r="AD772" s="4"/>
      <c r="AE772" s="4"/>
      <c r="AF772" s="4"/>
    </row>
    <row r="773" spans="2:32" x14ac:dyDescent="0.3">
      <c r="B773" s="4"/>
      <c r="C773" s="4"/>
      <c r="D773" s="4"/>
      <c r="F773" s="4"/>
      <c r="I773" s="4"/>
      <c r="J773" s="4"/>
      <c r="K773" s="4"/>
      <c r="L773" s="4"/>
      <c r="M773" s="4"/>
      <c r="N773" s="4"/>
      <c r="P773" s="4"/>
      <c r="Q773" s="4"/>
      <c r="R773" s="4"/>
      <c r="T773" s="4"/>
      <c r="W773" s="4"/>
      <c r="X773" s="4"/>
      <c r="Y773" s="4"/>
      <c r="AA773" s="4"/>
      <c r="AD773" s="4"/>
      <c r="AE773" s="4"/>
      <c r="AF773" s="4"/>
    </row>
    <row r="774" spans="2:32" x14ac:dyDescent="0.3">
      <c r="B774" s="4"/>
      <c r="C774" s="4"/>
      <c r="D774" s="4"/>
      <c r="F774" s="4"/>
      <c r="I774" s="4"/>
      <c r="J774" s="4"/>
      <c r="K774" s="4"/>
      <c r="L774" s="4"/>
      <c r="M774" s="4"/>
      <c r="N774" s="4"/>
      <c r="P774" s="4"/>
      <c r="Q774" s="4"/>
      <c r="R774" s="4"/>
      <c r="T774" s="4"/>
      <c r="W774" s="4"/>
      <c r="X774" s="4"/>
      <c r="Y774" s="4"/>
      <c r="AA774" s="4"/>
      <c r="AD774" s="4"/>
      <c r="AE774" s="4"/>
      <c r="AF774" s="4"/>
    </row>
    <row r="775" spans="2:32" x14ac:dyDescent="0.3">
      <c r="B775" s="4"/>
      <c r="C775" s="4"/>
      <c r="D775" s="4"/>
      <c r="F775" s="4"/>
      <c r="I775" s="4"/>
      <c r="J775" s="4"/>
      <c r="K775" s="4"/>
      <c r="L775" s="4"/>
      <c r="M775" s="4"/>
      <c r="N775" s="4"/>
      <c r="P775" s="4"/>
      <c r="Q775" s="4"/>
      <c r="R775" s="4"/>
      <c r="T775" s="4"/>
      <c r="W775" s="4"/>
      <c r="X775" s="4"/>
      <c r="Y775" s="4"/>
      <c r="AA775" s="4"/>
      <c r="AD775" s="4"/>
      <c r="AE775" s="4"/>
      <c r="AF775" s="4"/>
    </row>
    <row r="776" spans="2:32" x14ac:dyDescent="0.3">
      <c r="B776" s="4"/>
      <c r="C776" s="4"/>
      <c r="D776" s="4"/>
      <c r="F776" s="4"/>
      <c r="I776" s="4"/>
      <c r="J776" s="4"/>
      <c r="K776" s="4"/>
      <c r="L776" s="4"/>
      <c r="M776" s="4"/>
      <c r="N776" s="4"/>
      <c r="P776" s="4"/>
      <c r="Q776" s="4"/>
      <c r="R776" s="4"/>
      <c r="T776" s="4"/>
      <c r="W776" s="4"/>
      <c r="X776" s="4"/>
      <c r="Y776" s="4"/>
      <c r="AA776" s="4"/>
      <c r="AD776" s="4"/>
      <c r="AE776" s="4"/>
      <c r="AF776" s="4"/>
    </row>
    <row r="777" spans="2:32" x14ac:dyDescent="0.3">
      <c r="B777" s="4"/>
      <c r="C777" s="4"/>
      <c r="D777" s="4"/>
      <c r="F777" s="4"/>
      <c r="I777" s="4"/>
      <c r="J777" s="4"/>
      <c r="K777" s="4"/>
      <c r="L777" s="4"/>
      <c r="M777" s="4"/>
      <c r="N777" s="4"/>
      <c r="P777" s="4"/>
      <c r="Q777" s="4"/>
      <c r="R777" s="4"/>
      <c r="T777" s="4"/>
      <c r="W777" s="4"/>
      <c r="X777" s="4"/>
      <c r="Y777" s="4"/>
      <c r="AA777" s="4"/>
      <c r="AD777" s="4"/>
      <c r="AE777" s="4"/>
      <c r="AF777" s="4"/>
    </row>
    <row r="778" spans="2:32" x14ac:dyDescent="0.3">
      <c r="B778" s="4"/>
      <c r="C778" s="4"/>
      <c r="D778" s="4"/>
      <c r="F778" s="4"/>
      <c r="I778" s="4"/>
      <c r="J778" s="4"/>
      <c r="K778" s="4"/>
      <c r="L778" s="4"/>
      <c r="M778" s="4"/>
      <c r="N778" s="4"/>
      <c r="P778" s="4"/>
      <c r="Q778" s="4"/>
      <c r="R778" s="4"/>
      <c r="T778" s="4"/>
      <c r="W778" s="4"/>
      <c r="X778" s="4"/>
      <c r="Y778" s="4"/>
      <c r="AA778" s="4"/>
      <c r="AD778" s="4"/>
      <c r="AE778" s="4"/>
      <c r="AF778" s="4"/>
    </row>
    <row r="779" spans="2:32" x14ac:dyDescent="0.3">
      <c r="B779" s="4"/>
      <c r="C779" s="4"/>
      <c r="D779" s="4"/>
      <c r="F779" s="4"/>
      <c r="I779" s="4"/>
      <c r="J779" s="4"/>
      <c r="K779" s="4"/>
      <c r="L779" s="4"/>
      <c r="M779" s="4"/>
      <c r="N779" s="4"/>
      <c r="P779" s="4"/>
      <c r="Q779" s="4"/>
      <c r="R779" s="4"/>
      <c r="T779" s="4"/>
      <c r="W779" s="4"/>
      <c r="X779" s="4"/>
      <c r="Y779" s="4"/>
      <c r="AA779" s="4"/>
      <c r="AD779" s="4"/>
      <c r="AE779" s="4"/>
      <c r="AF779" s="4"/>
    </row>
    <row r="780" spans="2:32" x14ac:dyDescent="0.3">
      <c r="B780" s="4"/>
      <c r="C780" s="4"/>
      <c r="D780" s="4"/>
      <c r="F780" s="4"/>
      <c r="I780" s="4"/>
      <c r="J780" s="4"/>
      <c r="K780" s="4"/>
      <c r="L780" s="4"/>
      <c r="M780" s="4"/>
      <c r="N780" s="4"/>
      <c r="P780" s="4"/>
      <c r="Q780" s="4"/>
      <c r="R780" s="4"/>
      <c r="T780" s="4"/>
      <c r="W780" s="4"/>
      <c r="X780" s="4"/>
      <c r="Y780" s="4"/>
      <c r="AA780" s="4"/>
      <c r="AD780" s="4"/>
      <c r="AE780" s="4"/>
      <c r="AF780" s="4"/>
    </row>
    <row r="781" spans="2:32" x14ac:dyDescent="0.3">
      <c r="B781" s="4"/>
      <c r="C781" s="4"/>
      <c r="D781" s="4"/>
      <c r="F781" s="4"/>
      <c r="I781" s="4"/>
      <c r="J781" s="4"/>
      <c r="K781" s="4"/>
      <c r="L781" s="4"/>
      <c r="M781" s="4"/>
      <c r="N781" s="4"/>
      <c r="P781" s="4"/>
      <c r="Q781" s="4"/>
      <c r="R781" s="4"/>
      <c r="T781" s="4"/>
      <c r="W781" s="4"/>
      <c r="X781" s="4"/>
      <c r="Y781" s="4"/>
      <c r="AA781" s="4"/>
      <c r="AD781" s="4"/>
      <c r="AE781" s="4"/>
      <c r="AF781" s="4"/>
    </row>
    <row r="782" spans="2:32" x14ac:dyDescent="0.3">
      <c r="B782" s="4"/>
      <c r="C782" s="4"/>
      <c r="D782" s="4"/>
      <c r="F782" s="4"/>
      <c r="I782" s="4"/>
      <c r="J782" s="4"/>
      <c r="K782" s="4"/>
      <c r="L782" s="4"/>
      <c r="M782" s="4"/>
      <c r="N782" s="4"/>
      <c r="P782" s="4"/>
      <c r="Q782" s="4"/>
      <c r="R782" s="4"/>
      <c r="T782" s="4"/>
      <c r="W782" s="4"/>
      <c r="X782" s="4"/>
      <c r="Y782" s="4"/>
      <c r="AA782" s="4"/>
      <c r="AD782" s="4"/>
      <c r="AE782" s="4"/>
      <c r="AF782" s="4"/>
    </row>
    <row r="783" spans="2:32" x14ac:dyDescent="0.3">
      <c r="B783" s="4"/>
      <c r="C783" s="4"/>
      <c r="D783" s="4"/>
      <c r="F783" s="4"/>
      <c r="I783" s="4"/>
      <c r="J783" s="4"/>
      <c r="K783" s="4"/>
      <c r="L783" s="4"/>
      <c r="M783" s="4"/>
      <c r="N783" s="4"/>
      <c r="P783" s="4"/>
      <c r="Q783" s="4"/>
      <c r="R783" s="4"/>
      <c r="T783" s="4"/>
      <c r="W783" s="4"/>
      <c r="X783" s="4"/>
      <c r="Y783" s="4"/>
      <c r="AA783" s="4"/>
      <c r="AD783" s="4"/>
      <c r="AE783" s="4"/>
      <c r="AF783" s="4"/>
    </row>
    <row r="784" spans="2:32" x14ac:dyDescent="0.3">
      <c r="B784" s="4"/>
      <c r="C784" s="4"/>
      <c r="D784" s="4"/>
      <c r="F784" s="4"/>
      <c r="I784" s="4"/>
      <c r="J784" s="4"/>
      <c r="K784" s="4"/>
      <c r="L784" s="4"/>
      <c r="M784" s="4"/>
      <c r="N784" s="4"/>
      <c r="P784" s="4"/>
      <c r="Q784" s="4"/>
      <c r="R784" s="4"/>
      <c r="T784" s="4"/>
      <c r="W784" s="4"/>
      <c r="X784" s="4"/>
      <c r="Y784" s="4"/>
      <c r="AA784" s="4"/>
      <c r="AD784" s="4"/>
      <c r="AE784" s="4"/>
      <c r="AF784" s="4"/>
    </row>
    <row r="785" spans="2:32" x14ac:dyDescent="0.3">
      <c r="B785" s="4"/>
      <c r="C785" s="4"/>
      <c r="D785" s="4"/>
      <c r="F785" s="4"/>
      <c r="I785" s="4"/>
      <c r="J785" s="4"/>
      <c r="K785" s="4"/>
      <c r="L785" s="4"/>
      <c r="M785" s="4"/>
      <c r="N785" s="4"/>
      <c r="P785" s="4"/>
      <c r="Q785" s="4"/>
      <c r="R785" s="4"/>
      <c r="T785" s="4"/>
      <c r="W785" s="4"/>
      <c r="X785" s="4"/>
      <c r="Y785" s="4"/>
      <c r="AA785" s="4"/>
      <c r="AD785" s="4"/>
      <c r="AE785" s="4"/>
      <c r="AF785" s="4"/>
    </row>
    <row r="786" spans="2:32" x14ac:dyDescent="0.3">
      <c r="B786" s="4"/>
      <c r="C786" s="4"/>
      <c r="D786" s="4"/>
      <c r="F786" s="4"/>
      <c r="I786" s="4"/>
      <c r="J786" s="4"/>
      <c r="K786" s="4"/>
      <c r="L786" s="4"/>
      <c r="M786" s="4"/>
      <c r="N786" s="4"/>
      <c r="P786" s="4"/>
      <c r="Q786" s="4"/>
      <c r="R786" s="4"/>
      <c r="T786" s="4"/>
      <c r="W786" s="4"/>
      <c r="X786" s="4"/>
      <c r="Y786" s="4"/>
      <c r="AA786" s="4"/>
      <c r="AD786" s="4"/>
      <c r="AE786" s="4"/>
      <c r="AF786" s="4"/>
    </row>
    <row r="787" spans="2:32" x14ac:dyDescent="0.3">
      <c r="B787" s="4"/>
      <c r="C787" s="4"/>
      <c r="D787" s="4"/>
      <c r="F787" s="4"/>
      <c r="I787" s="4"/>
      <c r="J787" s="4"/>
      <c r="K787" s="4"/>
      <c r="L787" s="4"/>
      <c r="M787" s="4"/>
      <c r="N787" s="4"/>
      <c r="P787" s="4"/>
      <c r="Q787" s="4"/>
      <c r="R787" s="4"/>
      <c r="T787" s="4"/>
      <c r="W787" s="4"/>
      <c r="X787" s="4"/>
      <c r="Y787" s="4"/>
      <c r="AA787" s="4"/>
      <c r="AD787" s="4"/>
      <c r="AE787" s="4"/>
      <c r="AF787" s="4"/>
    </row>
    <row r="788" spans="2:32" x14ac:dyDescent="0.3">
      <c r="B788" s="4"/>
      <c r="C788" s="4"/>
      <c r="D788" s="4"/>
      <c r="F788" s="4"/>
      <c r="I788" s="4"/>
      <c r="J788" s="4"/>
      <c r="K788" s="4"/>
      <c r="L788" s="4"/>
      <c r="M788" s="4"/>
      <c r="N788" s="4"/>
      <c r="P788" s="4"/>
      <c r="Q788" s="4"/>
      <c r="R788" s="4"/>
      <c r="T788" s="4"/>
      <c r="W788" s="4"/>
      <c r="X788" s="4"/>
      <c r="Y788" s="4"/>
      <c r="AA788" s="4"/>
      <c r="AD788" s="4"/>
      <c r="AE788" s="4"/>
      <c r="AF788" s="4"/>
    </row>
    <row r="789" spans="2:32" x14ac:dyDescent="0.3">
      <c r="B789" s="4"/>
      <c r="C789" s="4"/>
      <c r="D789" s="4"/>
      <c r="F789" s="4"/>
      <c r="I789" s="4"/>
      <c r="J789" s="4"/>
      <c r="K789" s="4"/>
      <c r="L789" s="4"/>
      <c r="M789" s="4"/>
      <c r="N789" s="4"/>
      <c r="P789" s="4"/>
      <c r="Q789" s="4"/>
      <c r="R789" s="4"/>
      <c r="T789" s="4"/>
      <c r="W789" s="4"/>
      <c r="X789" s="4"/>
      <c r="Y789" s="4"/>
      <c r="AA789" s="4"/>
      <c r="AD789" s="4"/>
      <c r="AE789" s="4"/>
      <c r="AF789" s="4"/>
    </row>
    <row r="790" spans="2:32" x14ac:dyDescent="0.3">
      <c r="B790" s="4"/>
      <c r="C790" s="4"/>
      <c r="D790" s="4"/>
      <c r="F790" s="4"/>
      <c r="I790" s="4"/>
      <c r="J790" s="4"/>
      <c r="K790" s="4"/>
      <c r="L790" s="4"/>
      <c r="M790" s="4"/>
      <c r="N790" s="4"/>
      <c r="P790" s="4"/>
      <c r="Q790" s="4"/>
      <c r="R790" s="4"/>
      <c r="T790" s="4"/>
      <c r="W790" s="4"/>
      <c r="X790" s="4"/>
      <c r="Y790" s="4"/>
      <c r="AA790" s="4"/>
      <c r="AD790" s="4"/>
      <c r="AE790" s="4"/>
      <c r="AF790" s="4"/>
    </row>
    <row r="791" spans="2:32" x14ac:dyDescent="0.3">
      <c r="B791" s="4"/>
      <c r="C791" s="4"/>
      <c r="D791" s="4"/>
      <c r="F791" s="4"/>
      <c r="I791" s="4"/>
      <c r="J791" s="4"/>
      <c r="K791" s="4"/>
      <c r="L791" s="4"/>
      <c r="M791" s="4"/>
      <c r="N791" s="4"/>
      <c r="P791" s="4"/>
      <c r="Q791" s="4"/>
      <c r="R791" s="4"/>
      <c r="T791" s="4"/>
      <c r="W791" s="4"/>
      <c r="X791" s="4"/>
      <c r="Y791" s="4"/>
      <c r="AA791" s="4"/>
      <c r="AD791" s="4"/>
      <c r="AE791" s="4"/>
      <c r="AF791" s="4"/>
    </row>
    <row r="792" spans="2:32" x14ac:dyDescent="0.3">
      <c r="B792" s="4"/>
      <c r="C792" s="4"/>
      <c r="D792" s="4"/>
      <c r="F792" s="4"/>
      <c r="I792" s="4"/>
      <c r="J792" s="4"/>
      <c r="K792" s="4"/>
      <c r="L792" s="4"/>
      <c r="M792" s="4"/>
      <c r="N792" s="4"/>
      <c r="P792" s="4"/>
      <c r="Q792" s="4"/>
      <c r="R792" s="4"/>
      <c r="T792" s="4"/>
      <c r="W792" s="4"/>
      <c r="X792" s="4"/>
      <c r="Y792" s="4"/>
      <c r="AA792" s="4"/>
      <c r="AD792" s="4"/>
      <c r="AE792" s="4"/>
      <c r="AF792" s="4"/>
    </row>
    <row r="793" spans="2:32" x14ac:dyDescent="0.3">
      <c r="B793" s="4"/>
      <c r="C793" s="4"/>
      <c r="D793" s="4"/>
      <c r="F793" s="4"/>
      <c r="I793" s="4"/>
      <c r="J793" s="4"/>
      <c r="K793" s="4"/>
      <c r="L793" s="4"/>
      <c r="M793" s="4"/>
      <c r="N793" s="4"/>
      <c r="P793" s="4"/>
      <c r="Q793" s="4"/>
      <c r="R793" s="4"/>
      <c r="T793" s="4"/>
      <c r="W793" s="4"/>
      <c r="X793" s="4"/>
      <c r="Y793" s="4"/>
      <c r="AA793" s="4"/>
      <c r="AD793" s="4"/>
      <c r="AE793" s="4"/>
      <c r="AF793" s="4"/>
    </row>
    <row r="794" spans="2:32" x14ac:dyDescent="0.3">
      <c r="B794" s="4"/>
      <c r="C794" s="4"/>
      <c r="D794" s="4"/>
      <c r="F794" s="4"/>
      <c r="I794" s="4"/>
      <c r="J794" s="4"/>
      <c r="K794" s="4"/>
      <c r="L794" s="4"/>
      <c r="M794" s="4"/>
      <c r="N794" s="4"/>
      <c r="P794" s="4"/>
      <c r="Q794" s="4"/>
      <c r="R794" s="4"/>
      <c r="T794" s="4"/>
      <c r="W794" s="4"/>
      <c r="X794" s="4"/>
      <c r="Y794" s="4"/>
      <c r="AA794" s="4"/>
      <c r="AD794" s="4"/>
      <c r="AE794" s="4"/>
      <c r="AF794" s="4"/>
    </row>
    <row r="795" spans="2:32" x14ac:dyDescent="0.3">
      <c r="B795" s="4"/>
      <c r="C795" s="4"/>
      <c r="D795" s="4"/>
      <c r="F795" s="4"/>
      <c r="I795" s="4"/>
      <c r="J795" s="4"/>
      <c r="K795" s="4"/>
      <c r="L795" s="4"/>
      <c r="M795" s="4"/>
      <c r="N795" s="4"/>
      <c r="P795" s="4"/>
      <c r="Q795" s="4"/>
      <c r="R795" s="4"/>
      <c r="T795" s="4"/>
      <c r="W795" s="4"/>
      <c r="X795" s="4"/>
      <c r="Y795" s="4"/>
      <c r="AA795" s="4"/>
      <c r="AD795" s="4"/>
      <c r="AE795" s="4"/>
      <c r="AF795" s="4"/>
    </row>
    <row r="796" spans="2:32" x14ac:dyDescent="0.3">
      <c r="B796" s="4"/>
      <c r="C796" s="4"/>
      <c r="D796" s="4"/>
      <c r="F796" s="4"/>
      <c r="I796" s="4"/>
      <c r="J796" s="4"/>
      <c r="K796" s="4"/>
      <c r="L796" s="4"/>
      <c r="M796" s="4"/>
      <c r="N796" s="4"/>
      <c r="P796" s="4"/>
      <c r="Q796" s="4"/>
      <c r="R796" s="4"/>
      <c r="T796" s="4"/>
      <c r="W796" s="4"/>
      <c r="X796" s="4"/>
      <c r="Y796" s="4"/>
      <c r="AA796" s="4"/>
      <c r="AD796" s="4"/>
      <c r="AE796" s="4"/>
      <c r="AF796" s="4"/>
    </row>
    <row r="797" spans="2:32" x14ac:dyDescent="0.3">
      <c r="B797" s="4"/>
      <c r="C797" s="4"/>
      <c r="D797" s="4"/>
      <c r="F797" s="4"/>
      <c r="I797" s="4"/>
      <c r="J797" s="4"/>
      <c r="K797" s="4"/>
      <c r="L797" s="4"/>
      <c r="M797" s="4"/>
      <c r="N797" s="4"/>
      <c r="P797" s="4"/>
      <c r="Q797" s="4"/>
      <c r="R797" s="4"/>
      <c r="T797" s="4"/>
      <c r="W797" s="4"/>
      <c r="X797" s="4"/>
      <c r="Y797" s="4"/>
      <c r="AA797" s="4"/>
      <c r="AD797" s="4"/>
      <c r="AE797" s="4"/>
      <c r="AF797" s="4"/>
    </row>
    <row r="798" spans="2:32" x14ac:dyDescent="0.3">
      <c r="B798" s="4"/>
      <c r="C798" s="4"/>
      <c r="D798" s="4"/>
      <c r="F798" s="4"/>
      <c r="I798" s="4"/>
      <c r="J798" s="4"/>
      <c r="K798" s="4"/>
      <c r="L798" s="4"/>
      <c r="M798" s="4"/>
      <c r="N798" s="4"/>
      <c r="P798" s="4"/>
      <c r="Q798" s="4"/>
      <c r="R798" s="4"/>
      <c r="T798" s="4"/>
      <c r="W798" s="4"/>
      <c r="X798" s="4"/>
      <c r="Y798" s="4"/>
      <c r="AA798" s="4"/>
      <c r="AD798" s="4"/>
      <c r="AE798" s="4"/>
      <c r="AF798" s="4"/>
    </row>
    <row r="799" spans="2:32" x14ac:dyDescent="0.3">
      <c r="B799" s="4"/>
      <c r="C799" s="4"/>
      <c r="D799" s="4"/>
      <c r="F799" s="4"/>
      <c r="I799" s="4"/>
      <c r="J799" s="4"/>
      <c r="K799" s="4"/>
      <c r="L799" s="4"/>
      <c r="M799" s="4"/>
      <c r="N799" s="4"/>
      <c r="P799" s="4"/>
      <c r="Q799" s="4"/>
      <c r="R799" s="4"/>
      <c r="T799" s="4"/>
      <c r="W799" s="4"/>
      <c r="X799" s="4"/>
      <c r="Y799" s="4"/>
      <c r="AA799" s="4"/>
      <c r="AD799" s="4"/>
      <c r="AE799" s="4"/>
      <c r="AF799" s="4"/>
    </row>
    <row r="800" spans="2:32" x14ac:dyDescent="0.3">
      <c r="B800" s="4"/>
      <c r="C800" s="4"/>
      <c r="D800" s="4"/>
      <c r="F800" s="4"/>
      <c r="I800" s="4"/>
      <c r="J800" s="4"/>
      <c r="K800" s="4"/>
      <c r="L800" s="4"/>
      <c r="M800" s="4"/>
      <c r="N800" s="4"/>
      <c r="P800" s="4"/>
      <c r="Q800" s="4"/>
      <c r="R800" s="4"/>
      <c r="T800" s="4"/>
      <c r="W800" s="4"/>
      <c r="X800" s="4"/>
      <c r="Y800" s="4"/>
      <c r="AA800" s="4"/>
      <c r="AD800" s="4"/>
      <c r="AE800" s="4"/>
      <c r="AF800" s="4"/>
    </row>
    <row r="801" spans="2:32" x14ac:dyDescent="0.3">
      <c r="B801" s="4"/>
      <c r="C801" s="4"/>
      <c r="D801" s="4"/>
      <c r="F801" s="4"/>
      <c r="I801" s="4"/>
      <c r="J801" s="4"/>
      <c r="K801" s="4"/>
      <c r="L801" s="4"/>
      <c r="M801" s="4"/>
      <c r="N801" s="4"/>
      <c r="P801" s="4"/>
      <c r="Q801" s="4"/>
      <c r="R801" s="4"/>
      <c r="T801" s="4"/>
      <c r="W801" s="4"/>
      <c r="X801" s="4"/>
      <c r="Y801" s="4"/>
      <c r="AA801" s="4"/>
      <c r="AD801" s="4"/>
      <c r="AE801" s="4"/>
      <c r="AF801" s="4"/>
    </row>
    <row r="802" spans="2:32" x14ac:dyDescent="0.3">
      <c r="B802" s="4"/>
      <c r="C802" s="4"/>
      <c r="D802" s="4"/>
      <c r="F802" s="4"/>
      <c r="I802" s="4"/>
      <c r="J802" s="4"/>
      <c r="K802" s="4"/>
      <c r="L802" s="4"/>
      <c r="M802" s="4"/>
      <c r="N802" s="4"/>
      <c r="P802" s="4"/>
      <c r="Q802" s="4"/>
      <c r="R802" s="4"/>
      <c r="T802" s="4"/>
      <c r="W802" s="4"/>
      <c r="X802" s="4"/>
      <c r="Y802" s="4"/>
      <c r="AA802" s="4"/>
      <c r="AD802" s="4"/>
      <c r="AE802" s="4"/>
      <c r="AF802" s="4"/>
    </row>
    <row r="803" spans="2:32" x14ac:dyDescent="0.3">
      <c r="B803" s="4"/>
      <c r="C803" s="4"/>
      <c r="D803" s="4"/>
      <c r="F803" s="4"/>
      <c r="I803" s="4"/>
      <c r="J803" s="4"/>
      <c r="K803" s="4"/>
      <c r="L803" s="4"/>
      <c r="M803" s="4"/>
      <c r="N803" s="4"/>
      <c r="P803" s="4"/>
      <c r="Q803" s="4"/>
      <c r="R803" s="4"/>
      <c r="T803" s="4"/>
      <c r="W803" s="4"/>
      <c r="X803" s="4"/>
      <c r="Y803" s="4"/>
      <c r="AA803" s="4"/>
      <c r="AD803" s="4"/>
      <c r="AE803" s="4"/>
      <c r="AF803" s="4"/>
    </row>
    <row r="804" spans="2:32" x14ac:dyDescent="0.3">
      <c r="B804" s="4"/>
      <c r="C804" s="4"/>
      <c r="D804" s="4"/>
      <c r="F804" s="4"/>
      <c r="I804" s="4"/>
      <c r="J804" s="4"/>
      <c r="K804" s="4"/>
      <c r="L804" s="4"/>
      <c r="M804" s="4"/>
      <c r="N804" s="4"/>
      <c r="P804" s="4"/>
      <c r="Q804" s="4"/>
      <c r="R804" s="4"/>
      <c r="T804" s="4"/>
      <c r="W804" s="4"/>
      <c r="X804" s="4"/>
      <c r="Y804" s="4"/>
      <c r="AA804" s="4"/>
      <c r="AD804" s="4"/>
      <c r="AE804" s="4"/>
      <c r="AF804" s="4"/>
    </row>
    <row r="805" spans="2:32" x14ac:dyDescent="0.3">
      <c r="B805" s="4"/>
      <c r="C805" s="4"/>
      <c r="D805" s="4"/>
      <c r="F805" s="4"/>
      <c r="I805" s="4"/>
      <c r="J805" s="4"/>
      <c r="K805" s="4"/>
      <c r="L805" s="4"/>
      <c r="M805" s="4"/>
      <c r="N805" s="4"/>
      <c r="P805" s="4"/>
      <c r="Q805" s="4"/>
      <c r="R805" s="4"/>
      <c r="T805" s="4"/>
      <c r="W805" s="4"/>
      <c r="X805" s="4"/>
      <c r="Y805" s="4"/>
      <c r="AA805" s="4"/>
      <c r="AD805" s="4"/>
      <c r="AE805" s="4"/>
      <c r="AF805" s="4"/>
    </row>
    <row r="806" spans="2:32" x14ac:dyDescent="0.3">
      <c r="B806" s="4"/>
      <c r="C806" s="4"/>
      <c r="D806" s="4"/>
      <c r="F806" s="4"/>
      <c r="I806" s="4"/>
      <c r="J806" s="4"/>
      <c r="K806" s="4"/>
      <c r="L806" s="4"/>
      <c r="M806" s="4"/>
      <c r="N806" s="4"/>
      <c r="P806" s="4"/>
      <c r="Q806" s="4"/>
      <c r="R806" s="4"/>
      <c r="T806" s="4"/>
      <c r="W806" s="4"/>
      <c r="X806" s="4"/>
      <c r="Y806" s="4"/>
      <c r="AA806" s="4"/>
      <c r="AD806" s="4"/>
      <c r="AE806" s="4"/>
      <c r="AF806" s="4"/>
    </row>
    <row r="807" spans="2:32" x14ac:dyDescent="0.3">
      <c r="B807" s="4"/>
      <c r="C807" s="4"/>
      <c r="D807" s="4"/>
      <c r="F807" s="4"/>
      <c r="I807" s="4"/>
      <c r="J807" s="4"/>
      <c r="K807" s="4"/>
      <c r="L807" s="4"/>
      <c r="M807" s="4"/>
      <c r="N807" s="4"/>
      <c r="P807" s="4"/>
      <c r="Q807" s="4"/>
      <c r="R807" s="4"/>
      <c r="T807" s="4"/>
      <c r="W807" s="4"/>
      <c r="X807" s="4"/>
      <c r="Y807" s="4"/>
      <c r="AA807" s="4"/>
      <c r="AD807" s="4"/>
      <c r="AE807" s="4"/>
      <c r="AF807" s="4"/>
    </row>
    <row r="808" spans="2:32" x14ac:dyDescent="0.3">
      <c r="B808" s="4"/>
      <c r="C808" s="4"/>
      <c r="D808" s="4"/>
      <c r="F808" s="4"/>
      <c r="I808" s="4"/>
      <c r="J808" s="4"/>
      <c r="K808" s="4"/>
      <c r="L808" s="4"/>
      <c r="M808" s="4"/>
      <c r="N808" s="4"/>
      <c r="P808" s="4"/>
      <c r="Q808" s="4"/>
      <c r="R808" s="4"/>
      <c r="T808" s="4"/>
      <c r="W808" s="4"/>
      <c r="X808" s="4"/>
      <c r="Y808" s="4"/>
      <c r="AA808" s="4"/>
      <c r="AD808" s="4"/>
      <c r="AE808" s="4"/>
      <c r="AF808" s="4"/>
    </row>
    <row r="809" spans="2:32" x14ac:dyDescent="0.3">
      <c r="B809" s="4"/>
      <c r="C809" s="4"/>
      <c r="D809" s="4"/>
      <c r="F809" s="4"/>
      <c r="I809" s="4"/>
      <c r="J809" s="4"/>
      <c r="K809" s="4"/>
      <c r="L809" s="4"/>
      <c r="M809" s="4"/>
      <c r="N809" s="4"/>
      <c r="P809" s="4"/>
      <c r="Q809" s="4"/>
      <c r="R809" s="4"/>
      <c r="T809" s="4"/>
      <c r="W809" s="4"/>
      <c r="X809" s="4"/>
      <c r="Y809" s="4"/>
      <c r="AA809" s="4"/>
      <c r="AD809" s="4"/>
      <c r="AE809" s="4"/>
      <c r="AF809" s="4"/>
    </row>
    <row r="810" spans="2:32" x14ac:dyDescent="0.3">
      <c r="B810" s="4"/>
      <c r="C810" s="4"/>
      <c r="D810" s="4"/>
      <c r="F810" s="4"/>
      <c r="I810" s="4"/>
      <c r="J810" s="4"/>
      <c r="K810" s="4"/>
      <c r="L810" s="4"/>
      <c r="M810" s="4"/>
      <c r="N810" s="4"/>
      <c r="P810" s="4"/>
      <c r="Q810" s="4"/>
      <c r="R810" s="4"/>
      <c r="T810" s="4"/>
      <c r="W810" s="4"/>
      <c r="X810" s="4"/>
      <c r="Y810" s="4"/>
      <c r="AA810" s="4"/>
      <c r="AD810" s="4"/>
      <c r="AE810" s="4"/>
      <c r="AF810" s="4"/>
    </row>
    <row r="811" spans="2:32" x14ac:dyDescent="0.3">
      <c r="B811" s="4"/>
      <c r="C811" s="4"/>
      <c r="D811" s="4"/>
      <c r="F811" s="4"/>
      <c r="I811" s="4"/>
      <c r="J811" s="4"/>
      <c r="K811" s="4"/>
      <c r="L811" s="4"/>
      <c r="M811" s="4"/>
      <c r="N811" s="4"/>
      <c r="P811" s="4"/>
      <c r="Q811" s="4"/>
      <c r="R811" s="4"/>
      <c r="T811" s="4"/>
      <c r="W811" s="4"/>
      <c r="X811" s="4"/>
      <c r="Y811" s="4"/>
      <c r="AA811" s="4"/>
      <c r="AD811" s="4"/>
      <c r="AE811" s="4"/>
      <c r="AF811" s="4"/>
    </row>
    <row r="812" spans="2:32" x14ac:dyDescent="0.3">
      <c r="B812" s="4"/>
      <c r="C812" s="4"/>
      <c r="D812" s="4"/>
      <c r="F812" s="4"/>
      <c r="I812" s="4"/>
      <c r="J812" s="4"/>
      <c r="K812" s="4"/>
      <c r="L812" s="4"/>
      <c r="M812" s="4"/>
      <c r="N812" s="4"/>
      <c r="P812" s="4"/>
      <c r="Q812" s="4"/>
      <c r="R812" s="4"/>
      <c r="T812" s="4"/>
      <c r="W812" s="4"/>
      <c r="X812" s="4"/>
      <c r="Y812" s="4"/>
      <c r="AA812" s="4"/>
      <c r="AD812" s="4"/>
      <c r="AE812" s="4"/>
      <c r="AF812" s="4"/>
    </row>
    <row r="813" spans="2:32" x14ac:dyDescent="0.3">
      <c r="B813" s="4"/>
      <c r="C813" s="4"/>
      <c r="D813" s="4"/>
      <c r="F813" s="4"/>
      <c r="I813" s="4"/>
      <c r="J813" s="4"/>
      <c r="K813" s="4"/>
      <c r="L813" s="4"/>
      <c r="M813" s="4"/>
      <c r="N813" s="4"/>
      <c r="P813" s="4"/>
      <c r="Q813" s="4"/>
      <c r="R813" s="4"/>
      <c r="T813" s="4"/>
      <c r="W813" s="4"/>
      <c r="X813" s="4"/>
      <c r="Y813" s="4"/>
      <c r="AA813" s="4"/>
      <c r="AD813" s="4"/>
      <c r="AE813" s="4"/>
      <c r="AF813" s="4"/>
    </row>
    <row r="814" spans="2:32" x14ac:dyDescent="0.3">
      <c r="B814" s="4"/>
      <c r="C814" s="4"/>
      <c r="D814" s="4"/>
      <c r="F814" s="4"/>
      <c r="I814" s="4"/>
      <c r="J814" s="4"/>
      <c r="K814" s="4"/>
      <c r="L814" s="4"/>
      <c r="M814" s="4"/>
      <c r="N814" s="4"/>
      <c r="P814" s="4"/>
      <c r="Q814" s="4"/>
      <c r="R814" s="4"/>
      <c r="T814" s="4"/>
      <c r="W814" s="4"/>
      <c r="X814" s="4"/>
      <c r="Y814" s="4"/>
      <c r="AA814" s="4"/>
      <c r="AD814" s="4"/>
      <c r="AE814" s="4"/>
      <c r="AF814" s="4"/>
    </row>
    <row r="815" spans="2:32" x14ac:dyDescent="0.3">
      <c r="B815" s="4"/>
      <c r="C815" s="4"/>
      <c r="D815" s="4"/>
      <c r="F815" s="4"/>
      <c r="I815" s="4"/>
      <c r="J815" s="4"/>
      <c r="K815" s="4"/>
      <c r="L815" s="4"/>
      <c r="M815" s="4"/>
      <c r="N815" s="4"/>
      <c r="P815" s="4"/>
      <c r="Q815" s="4"/>
      <c r="R815" s="4"/>
      <c r="T815" s="4"/>
      <c r="W815" s="4"/>
      <c r="X815" s="4"/>
      <c r="Y815" s="4"/>
      <c r="AA815" s="4"/>
      <c r="AD815" s="4"/>
      <c r="AE815" s="4"/>
      <c r="AF815" s="4"/>
    </row>
    <row r="816" spans="2:32" x14ac:dyDescent="0.3">
      <c r="B816" s="4"/>
      <c r="C816" s="4"/>
      <c r="D816" s="4"/>
      <c r="F816" s="4"/>
      <c r="I816" s="4"/>
      <c r="J816" s="4"/>
      <c r="K816" s="4"/>
      <c r="L816" s="4"/>
      <c r="M816" s="4"/>
      <c r="N816" s="4"/>
      <c r="P816" s="4"/>
      <c r="Q816" s="4"/>
      <c r="R816" s="4"/>
      <c r="T816" s="4"/>
      <c r="W816" s="4"/>
      <c r="X816" s="4"/>
      <c r="Y816" s="4"/>
      <c r="AA816" s="4"/>
      <c r="AD816" s="4"/>
      <c r="AE816" s="4"/>
      <c r="AF816" s="4"/>
    </row>
    <row r="817" spans="2:32" x14ac:dyDescent="0.3">
      <c r="B817" s="4"/>
      <c r="C817" s="4"/>
      <c r="D817" s="4"/>
      <c r="F817" s="4"/>
      <c r="I817" s="4"/>
      <c r="J817" s="4"/>
      <c r="K817" s="4"/>
      <c r="L817" s="4"/>
      <c r="M817" s="4"/>
      <c r="N817" s="4"/>
      <c r="P817" s="4"/>
      <c r="Q817" s="4"/>
      <c r="R817" s="4"/>
      <c r="T817" s="4"/>
      <c r="W817" s="4"/>
      <c r="X817" s="4"/>
      <c r="Y817" s="4"/>
      <c r="AA817" s="4"/>
      <c r="AD817" s="4"/>
      <c r="AE817" s="4"/>
      <c r="AF817" s="4"/>
    </row>
    <row r="818" spans="2:32" x14ac:dyDescent="0.3">
      <c r="B818" s="4"/>
      <c r="C818" s="4"/>
      <c r="D818" s="4"/>
      <c r="F818" s="4"/>
      <c r="I818" s="4"/>
      <c r="J818" s="4"/>
      <c r="K818" s="4"/>
      <c r="L818" s="4"/>
      <c r="M818" s="4"/>
      <c r="N818" s="4"/>
      <c r="P818" s="4"/>
      <c r="Q818" s="4"/>
      <c r="R818" s="4"/>
      <c r="T818" s="4"/>
      <c r="W818" s="4"/>
      <c r="X818" s="4"/>
      <c r="Y818" s="4"/>
      <c r="AA818" s="4"/>
      <c r="AD818" s="4"/>
      <c r="AE818" s="4"/>
      <c r="AF818" s="4"/>
    </row>
    <row r="819" spans="2:32" x14ac:dyDescent="0.3">
      <c r="B819" s="4"/>
      <c r="C819" s="4"/>
      <c r="D819" s="4"/>
      <c r="F819" s="4"/>
      <c r="I819" s="4"/>
      <c r="J819" s="4"/>
      <c r="K819" s="4"/>
      <c r="L819" s="4"/>
      <c r="M819" s="4"/>
      <c r="N819" s="4"/>
      <c r="P819" s="4"/>
      <c r="Q819" s="4"/>
      <c r="R819" s="4"/>
      <c r="T819" s="4"/>
      <c r="W819" s="4"/>
      <c r="X819" s="4"/>
      <c r="Y819" s="4"/>
      <c r="AA819" s="4"/>
      <c r="AD819" s="4"/>
      <c r="AE819" s="4"/>
      <c r="AF819" s="4"/>
    </row>
    <row r="820" spans="2:32" x14ac:dyDescent="0.3">
      <c r="B820" s="4"/>
      <c r="C820" s="4"/>
      <c r="D820" s="4"/>
      <c r="F820" s="4"/>
      <c r="I820" s="4"/>
      <c r="J820" s="4"/>
      <c r="K820" s="4"/>
      <c r="L820" s="4"/>
      <c r="M820" s="4"/>
      <c r="N820" s="4"/>
      <c r="P820" s="4"/>
      <c r="Q820" s="4"/>
      <c r="R820" s="4"/>
      <c r="T820" s="4"/>
      <c r="W820" s="4"/>
      <c r="X820" s="4"/>
      <c r="Y820" s="4"/>
      <c r="AA820" s="4"/>
      <c r="AD820" s="4"/>
      <c r="AE820" s="4"/>
      <c r="AF820" s="4"/>
    </row>
    <row r="821" spans="2:32" x14ac:dyDescent="0.3">
      <c r="B821" s="4"/>
      <c r="C821" s="4"/>
      <c r="D821" s="4"/>
      <c r="F821" s="4"/>
      <c r="I821" s="4"/>
      <c r="J821" s="4"/>
      <c r="K821" s="4"/>
      <c r="L821" s="4"/>
      <c r="M821" s="4"/>
      <c r="N821" s="4"/>
      <c r="P821" s="4"/>
      <c r="Q821" s="4"/>
      <c r="R821" s="4"/>
      <c r="T821" s="4"/>
      <c r="W821" s="4"/>
      <c r="X821" s="4"/>
      <c r="Y821" s="4"/>
      <c r="AA821" s="4"/>
      <c r="AD821" s="4"/>
      <c r="AE821" s="4"/>
      <c r="AF821" s="4"/>
    </row>
    <row r="822" spans="2:32" x14ac:dyDescent="0.3">
      <c r="B822" s="4"/>
      <c r="C822" s="4"/>
      <c r="D822" s="4"/>
      <c r="F822" s="4"/>
      <c r="I822" s="4"/>
      <c r="J822" s="4"/>
      <c r="K822" s="4"/>
      <c r="L822" s="4"/>
      <c r="M822" s="4"/>
      <c r="N822" s="4"/>
      <c r="P822" s="4"/>
      <c r="Q822" s="4"/>
      <c r="R822" s="4"/>
      <c r="T822" s="4"/>
      <c r="W822" s="4"/>
      <c r="X822" s="4"/>
      <c r="Y822" s="4"/>
      <c r="AA822" s="4"/>
      <c r="AD822" s="4"/>
      <c r="AE822" s="4"/>
      <c r="AF822" s="4"/>
    </row>
    <row r="823" spans="2:32" x14ac:dyDescent="0.3">
      <c r="B823" s="4"/>
      <c r="C823" s="4"/>
      <c r="D823" s="4"/>
      <c r="F823" s="4"/>
      <c r="I823" s="4"/>
      <c r="J823" s="4"/>
      <c r="K823" s="4"/>
      <c r="L823" s="4"/>
      <c r="M823" s="4"/>
      <c r="N823" s="4"/>
      <c r="P823" s="4"/>
      <c r="Q823" s="4"/>
      <c r="R823" s="4"/>
      <c r="T823" s="4"/>
      <c r="W823" s="4"/>
      <c r="X823" s="4"/>
      <c r="Y823" s="4"/>
      <c r="AA823" s="4"/>
      <c r="AD823" s="4"/>
      <c r="AE823" s="4"/>
      <c r="AF823" s="4"/>
    </row>
    <row r="824" spans="2:32" x14ac:dyDescent="0.3">
      <c r="B824" s="4"/>
      <c r="C824" s="4"/>
      <c r="D824" s="4"/>
      <c r="F824" s="4"/>
      <c r="I824" s="4"/>
      <c r="J824" s="4"/>
      <c r="K824" s="4"/>
      <c r="L824" s="4"/>
      <c r="M824" s="4"/>
      <c r="N824" s="4"/>
      <c r="P824" s="4"/>
      <c r="Q824" s="4"/>
      <c r="R824" s="4"/>
      <c r="T824" s="4"/>
      <c r="W824" s="4"/>
      <c r="X824" s="4"/>
      <c r="Y824" s="4"/>
      <c r="AA824" s="4"/>
      <c r="AD824" s="4"/>
      <c r="AE824" s="4"/>
      <c r="AF824" s="4"/>
    </row>
    <row r="825" spans="2:32" x14ac:dyDescent="0.3">
      <c r="B825" s="4"/>
      <c r="C825" s="4"/>
      <c r="D825" s="4"/>
      <c r="F825" s="4"/>
      <c r="I825" s="4"/>
      <c r="J825" s="4"/>
      <c r="K825" s="4"/>
      <c r="L825" s="4"/>
      <c r="M825" s="4"/>
      <c r="N825" s="4"/>
      <c r="P825" s="4"/>
      <c r="Q825" s="4"/>
      <c r="R825" s="4"/>
      <c r="T825" s="4"/>
      <c r="W825" s="4"/>
      <c r="X825" s="4"/>
      <c r="Y825" s="4"/>
      <c r="AA825" s="4"/>
      <c r="AD825" s="4"/>
      <c r="AE825" s="4"/>
      <c r="AF825" s="4"/>
    </row>
    <row r="826" spans="2:32" x14ac:dyDescent="0.3">
      <c r="B826" s="4"/>
      <c r="C826" s="4"/>
      <c r="D826" s="4"/>
      <c r="F826" s="4"/>
      <c r="I826" s="4"/>
      <c r="J826" s="4"/>
      <c r="K826" s="4"/>
      <c r="L826" s="4"/>
      <c r="M826" s="4"/>
      <c r="N826" s="4"/>
      <c r="P826" s="4"/>
      <c r="Q826" s="4"/>
      <c r="R826" s="4"/>
      <c r="T826" s="4"/>
      <c r="W826" s="4"/>
      <c r="X826" s="4"/>
      <c r="Y826" s="4"/>
      <c r="AA826" s="4"/>
      <c r="AD826" s="4"/>
      <c r="AE826" s="4"/>
      <c r="AF826" s="4"/>
    </row>
    <row r="827" spans="2:32" x14ac:dyDescent="0.3">
      <c r="B827" s="4"/>
      <c r="C827" s="4"/>
      <c r="D827" s="4"/>
      <c r="F827" s="4"/>
      <c r="I827" s="4"/>
      <c r="J827" s="4"/>
      <c r="K827" s="4"/>
      <c r="L827" s="4"/>
      <c r="M827" s="4"/>
      <c r="N827" s="4"/>
      <c r="P827" s="4"/>
      <c r="Q827" s="4"/>
      <c r="R827" s="4"/>
      <c r="T827" s="4"/>
      <c r="W827" s="4"/>
      <c r="X827" s="4"/>
      <c r="Y827" s="4"/>
      <c r="AA827" s="4"/>
      <c r="AD827" s="4"/>
      <c r="AE827" s="4"/>
      <c r="AF827" s="4"/>
    </row>
    <row r="828" spans="2:32" x14ac:dyDescent="0.3">
      <c r="B828" s="4"/>
      <c r="C828" s="4"/>
      <c r="D828" s="4"/>
      <c r="F828" s="4"/>
      <c r="I828" s="4"/>
      <c r="J828" s="4"/>
      <c r="K828" s="4"/>
      <c r="L828" s="4"/>
      <c r="M828" s="4"/>
      <c r="N828" s="4"/>
      <c r="P828" s="4"/>
      <c r="Q828" s="4"/>
      <c r="R828" s="4"/>
      <c r="T828" s="4"/>
      <c r="W828" s="4"/>
      <c r="X828" s="4"/>
      <c r="Y828" s="4"/>
      <c r="AA828" s="4"/>
      <c r="AD828" s="4"/>
      <c r="AE828" s="4"/>
      <c r="AF828" s="4"/>
    </row>
    <row r="829" spans="2:32" x14ac:dyDescent="0.3">
      <c r="B829" s="4"/>
      <c r="C829" s="4"/>
      <c r="D829" s="4"/>
      <c r="F829" s="4"/>
      <c r="I829" s="4"/>
      <c r="J829" s="4"/>
      <c r="K829" s="4"/>
      <c r="L829" s="4"/>
      <c r="M829" s="4"/>
      <c r="N829" s="4"/>
      <c r="P829" s="4"/>
      <c r="Q829" s="4"/>
      <c r="R829" s="4"/>
      <c r="T829" s="4"/>
      <c r="W829" s="4"/>
      <c r="X829" s="4"/>
      <c r="Y829" s="4"/>
      <c r="AA829" s="4"/>
      <c r="AD829" s="4"/>
      <c r="AE829" s="4"/>
      <c r="AF829" s="4"/>
    </row>
    <row r="830" spans="2:32" x14ac:dyDescent="0.3">
      <c r="B830" s="4"/>
      <c r="C830" s="4"/>
      <c r="D830" s="4"/>
      <c r="F830" s="4"/>
      <c r="I830" s="4"/>
      <c r="J830" s="4"/>
      <c r="K830" s="4"/>
      <c r="L830" s="4"/>
      <c r="M830" s="4"/>
      <c r="N830" s="4"/>
      <c r="P830" s="4"/>
      <c r="Q830" s="4"/>
      <c r="R830" s="4"/>
      <c r="T830" s="4"/>
      <c r="W830" s="4"/>
      <c r="X830" s="4"/>
      <c r="Y830" s="4"/>
      <c r="AA830" s="4"/>
      <c r="AD830" s="4"/>
      <c r="AE830" s="4"/>
      <c r="AF830" s="4"/>
    </row>
    <row r="831" spans="2:32" x14ac:dyDescent="0.3">
      <c r="B831" s="4"/>
      <c r="C831" s="4"/>
      <c r="D831" s="4"/>
      <c r="F831" s="4"/>
      <c r="I831" s="4"/>
      <c r="J831" s="4"/>
      <c r="K831" s="4"/>
      <c r="L831" s="4"/>
      <c r="M831" s="4"/>
      <c r="N831" s="4"/>
      <c r="P831" s="4"/>
      <c r="Q831" s="4"/>
      <c r="R831" s="4"/>
      <c r="T831" s="4"/>
      <c r="W831" s="4"/>
      <c r="X831" s="4"/>
      <c r="Y831" s="4"/>
      <c r="AA831" s="4"/>
      <c r="AD831" s="4"/>
      <c r="AE831" s="4"/>
      <c r="AF831" s="4"/>
    </row>
    <row r="832" spans="2:32" x14ac:dyDescent="0.3">
      <c r="B832" s="4"/>
      <c r="C832" s="4"/>
      <c r="D832" s="4"/>
      <c r="F832" s="4"/>
      <c r="I832" s="4"/>
      <c r="J832" s="4"/>
      <c r="K832" s="4"/>
      <c r="L832" s="4"/>
      <c r="M832" s="4"/>
      <c r="N832" s="4"/>
      <c r="P832" s="4"/>
      <c r="Q832" s="4"/>
      <c r="R832" s="4"/>
      <c r="T832" s="4"/>
      <c r="W832" s="4"/>
      <c r="X832" s="4"/>
      <c r="Y832" s="4"/>
      <c r="AA832" s="4"/>
      <c r="AD832" s="4"/>
      <c r="AE832" s="4"/>
      <c r="AF832" s="4"/>
    </row>
    <row r="833" spans="2:32" x14ac:dyDescent="0.3">
      <c r="B833" s="4"/>
      <c r="C833" s="4"/>
      <c r="D833" s="4"/>
      <c r="F833" s="4"/>
      <c r="I833" s="4"/>
      <c r="J833" s="4"/>
      <c r="K833" s="4"/>
      <c r="L833" s="4"/>
      <c r="M833" s="4"/>
      <c r="N833" s="4"/>
      <c r="P833" s="4"/>
      <c r="Q833" s="4"/>
      <c r="R833" s="4"/>
      <c r="T833" s="4"/>
      <c r="W833" s="4"/>
      <c r="X833" s="4"/>
      <c r="Y833" s="4"/>
      <c r="AA833" s="4"/>
      <c r="AD833" s="4"/>
      <c r="AE833" s="4"/>
      <c r="AF833" s="4"/>
    </row>
    <row r="834" spans="2:32" x14ac:dyDescent="0.3">
      <c r="B834" s="4"/>
      <c r="C834" s="4"/>
      <c r="D834" s="4"/>
      <c r="F834" s="4"/>
      <c r="I834" s="4"/>
      <c r="J834" s="4"/>
      <c r="K834" s="4"/>
      <c r="L834" s="4"/>
      <c r="M834" s="4"/>
      <c r="N834" s="4"/>
      <c r="P834" s="4"/>
      <c r="Q834" s="4"/>
      <c r="R834" s="4"/>
      <c r="T834" s="4"/>
      <c r="W834" s="4"/>
      <c r="X834" s="4"/>
      <c r="Y834" s="4"/>
      <c r="AA834" s="4"/>
      <c r="AD834" s="4"/>
      <c r="AE834" s="4"/>
      <c r="AF834" s="4"/>
    </row>
    <row r="835" spans="2:32" x14ac:dyDescent="0.3">
      <c r="B835" s="4"/>
      <c r="C835" s="4"/>
      <c r="D835" s="4"/>
      <c r="F835" s="4"/>
      <c r="I835" s="4"/>
      <c r="J835" s="4"/>
      <c r="K835" s="4"/>
      <c r="L835" s="4"/>
      <c r="M835" s="4"/>
      <c r="N835" s="4"/>
      <c r="P835" s="4"/>
      <c r="Q835" s="4"/>
      <c r="R835" s="4"/>
      <c r="T835" s="4"/>
      <c r="W835" s="4"/>
      <c r="X835" s="4"/>
      <c r="Y835" s="4"/>
      <c r="AA835" s="4"/>
      <c r="AD835" s="4"/>
      <c r="AE835" s="4"/>
      <c r="AF835" s="4"/>
    </row>
    <row r="836" spans="2:32" x14ac:dyDescent="0.3">
      <c r="B836" s="4"/>
      <c r="C836" s="4"/>
      <c r="D836" s="4"/>
      <c r="F836" s="4"/>
      <c r="I836" s="4"/>
      <c r="J836" s="4"/>
      <c r="K836" s="4"/>
      <c r="L836" s="4"/>
      <c r="M836" s="4"/>
      <c r="N836" s="4"/>
      <c r="P836" s="4"/>
      <c r="Q836" s="4"/>
      <c r="R836" s="4"/>
      <c r="T836" s="4"/>
      <c r="W836" s="4"/>
      <c r="X836" s="4"/>
      <c r="Y836" s="4"/>
      <c r="AA836" s="4"/>
      <c r="AD836" s="4"/>
      <c r="AE836" s="4"/>
      <c r="AF836" s="4"/>
    </row>
    <row r="837" spans="2:32" x14ac:dyDescent="0.3">
      <c r="B837" s="4"/>
      <c r="C837" s="4"/>
      <c r="D837" s="4"/>
      <c r="F837" s="4"/>
      <c r="I837" s="4"/>
      <c r="J837" s="4"/>
      <c r="K837" s="4"/>
      <c r="L837" s="4"/>
      <c r="M837" s="4"/>
      <c r="N837" s="4"/>
      <c r="P837" s="4"/>
      <c r="Q837" s="4"/>
      <c r="R837" s="4"/>
      <c r="T837" s="4"/>
      <c r="W837" s="4"/>
      <c r="X837" s="4"/>
      <c r="Y837" s="4"/>
      <c r="AA837" s="4"/>
      <c r="AD837" s="4"/>
      <c r="AE837" s="4"/>
      <c r="AF837" s="4"/>
    </row>
    <row r="838" spans="2:32" x14ac:dyDescent="0.3">
      <c r="B838" s="4"/>
      <c r="C838" s="4"/>
      <c r="D838" s="4"/>
      <c r="F838" s="4"/>
      <c r="I838" s="4"/>
      <c r="J838" s="4"/>
      <c r="K838" s="4"/>
      <c r="L838" s="4"/>
      <c r="M838" s="4"/>
      <c r="N838" s="4"/>
      <c r="P838" s="4"/>
      <c r="Q838" s="4"/>
      <c r="R838" s="4"/>
      <c r="T838" s="4"/>
      <c r="W838" s="4"/>
      <c r="X838" s="4"/>
      <c r="Y838" s="4"/>
      <c r="AA838" s="4"/>
      <c r="AD838" s="4"/>
      <c r="AE838" s="4"/>
      <c r="AF838" s="4"/>
    </row>
    <row r="839" spans="2:32" x14ac:dyDescent="0.3">
      <c r="B839" s="4"/>
      <c r="C839" s="4"/>
      <c r="D839" s="4"/>
      <c r="F839" s="4"/>
      <c r="I839" s="4"/>
      <c r="J839" s="4"/>
      <c r="K839" s="4"/>
      <c r="L839" s="4"/>
      <c r="M839" s="4"/>
      <c r="N839" s="4"/>
      <c r="P839" s="4"/>
      <c r="Q839" s="4"/>
      <c r="R839" s="4"/>
      <c r="T839" s="4"/>
      <c r="W839" s="4"/>
      <c r="X839" s="4"/>
      <c r="Y839" s="4"/>
      <c r="AA839" s="4"/>
      <c r="AD839" s="4"/>
      <c r="AE839" s="4"/>
      <c r="AF839" s="4"/>
    </row>
    <row r="840" spans="2:32" x14ac:dyDescent="0.3">
      <c r="B840" s="4"/>
      <c r="C840" s="4"/>
      <c r="D840" s="4"/>
      <c r="F840" s="4"/>
      <c r="I840" s="4"/>
      <c r="J840" s="4"/>
      <c r="K840" s="4"/>
      <c r="L840" s="4"/>
      <c r="M840" s="4"/>
      <c r="N840" s="4"/>
      <c r="P840" s="4"/>
      <c r="Q840" s="4"/>
      <c r="R840" s="4"/>
      <c r="T840" s="4"/>
      <c r="W840" s="4"/>
      <c r="X840" s="4"/>
      <c r="Y840" s="4"/>
      <c r="AA840" s="4"/>
      <c r="AD840" s="4"/>
      <c r="AE840" s="4"/>
      <c r="AF840" s="4"/>
    </row>
    <row r="841" spans="2:32" x14ac:dyDescent="0.3">
      <c r="B841" s="4"/>
      <c r="C841" s="4"/>
      <c r="D841" s="4"/>
      <c r="F841" s="4"/>
      <c r="I841" s="4"/>
      <c r="J841" s="4"/>
      <c r="K841" s="4"/>
      <c r="L841" s="4"/>
      <c r="M841" s="4"/>
      <c r="N841" s="4"/>
      <c r="P841" s="4"/>
      <c r="Q841" s="4"/>
      <c r="R841" s="4"/>
      <c r="T841" s="4"/>
      <c r="W841" s="4"/>
      <c r="X841" s="4"/>
      <c r="Y841" s="4"/>
      <c r="AA841" s="4"/>
      <c r="AD841" s="4"/>
      <c r="AE841" s="4"/>
      <c r="AF841" s="4"/>
    </row>
    <row r="842" spans="2:32" x14ac:dyDescent="0.3">
      <c r="B842" s="4"/>
      <c r="C842" s="4"/>
      <c r="D842" s="4"/>
      <c r="F842" s="4"/>
      <c r="I842" s="4"/>
      <c r="J842" s="4"/>
      <c r="K842" s="4"/>
      <c r="L842" s="4"/>
      <c r="M842" s="4"/>
      <c r="N842" s="4"/>
      <c r="P842" s="4"/>
      <c r="Q842" s="4"/>
      <c r="R842" s="4"/>
      <c r="T842" s="4"/>
      <c r="W842" s="4"/>
      <c r="X842" s="4"/>
      <c r="Y842" s="4"/>
      <c r="AA842" s="4"/>
      <c r="AD842" s="4"/>
      <c r="AE842" s="4"/>
      <c r="AF842" s="4"/>
    </row>
    <row r="843" spans="2:32" x14ac:dyDescent="0.3">
      <c r="B843" s="4"/>
      <c r="C843" s="4"/>
      <c r="D843" s="4"/>
      <c r="F843" s="4"/>
      <c r="I843" s="4"/>
      <c r="J843" s="4"/>
      <c r="K843" s="4"/>
      <c r="L843" s="4"/>
      <c r="M843" s="4"/>
      <c r="N843" s="4"/>
      <c r="P843" s="4"/>
      <c r="Q843" s="4"/>
      <c r="R843" s="4"/>
      <c r="T843" s="4"/>
      <c r="W843" s="4"/>
      <c r="X843" s="4"/>
      <c r="Y843" s="4"/>
      <c r="AA843" s="4"/>
      <c r="AD843" s="4"/>
      <c r="AE843" s="4"/>
      <c r="AF843" s="4"/>
    </row>
    <row r="844" spans="2:32" x14ac:dyDescent="0.3">
      <c r="B844" s="4"/>
      <c r="C844" s="4"/>
      <c r="D844" s="4"/>
      <c r="F844" s="4"/>
      <c r="I844" s="4"/>
      <c r="J844" s="4"/>
      <c r="K844" s="4"/>
      <c r="L844" s="4"/>
      <c r="M844" s="4"/>
      <c r="N844" s="4"/>
      <c r="P844" s="4"/>
      <c r="Q844" s="4"/>
      <c r="R844" s="4"/>
      <c r="T844" s="4"/>
      <c r="W844" s="4"/>
      <c r="X844" s="4"/>
      <c r="Y844" s="4"/>
      <c r="AA844" s="4"/>
      <c r="AD844" s="4"/>
      <c r="AE844" s="4"/>
      <c r="AF844" s="4"/>
    </row>
    <row r="845" spans="2:32" x14ac:dyDescent="0.3">
      <c r="B845" s="4"/>
      <c r="C845" s="4"/>
      <c r="D845" s="4"/>
      <c r="F845" s="4"/>
      <c r="I845" s="4"/>
      <c r="J845" s="4"/>
      <c r="K845" s="4"/>
      <c r="L845" s="4"/>
      <c r="M845" s="4"/>
      <c r="N845" s="4"/>
      <c r="P845" s="4"/>
      <c r="Q845" s="4"/>
      <c r="R845" s="4"/>
      <c r="T845" s="4"/>
      <c r="W845" s="4"/>
      <c r="X845" s="4"/>
      <c r="Y845" s="4"/>
      <c r="AA845" s="4"/>
      <c r="AD845" s="4"/>
      <c r="AE845" s="4"/>
      <c r="AF845" s="4"/>
    </row>
    <row r="846" spans="2:32" x14ac:dyDescent="0.3">
      <c r="B846" s="4"/>
      <c r="C846" s="4"/>
      <c r="D846" s="4"/>
      <c r="F846" s="4"/>
      <c r="I846" s="4"/>
      <c r="J846" s="4"/>
      <c r="K846" s="4"/>
      <c r="L846" s="4"/>
      <c r="M846" s="4"/>
      <c r="N846" s="4"/>
      <c r="P846" s="4"/>
      <c r="Q846" s="4"/>
      <c r="R846" s="4"/>
      <c r="T846" s="4"/>
      <c r="W846" s="4"/>
      <c r="X846" s="4"/>
      <c r="Y846" s="4"/>
      <c r="AA846" s="4"/>
      <c r="AD846" s="4"/>
      <c r="AE846" s="4"/>
      <c r="AF846" s="4"/>
    </row>
    <row r="847" spans="2:32" x14ac:dyDescent="0.3">
      <c r="B847" s="4"/>
      <c r="C847" s="4"/>
      <c r="D847" s="4"/>
      <c r="F847" s="4"/>
      <c r="I847" s="4"/>
      <c r="J847" s="4"/>
      <c r="K847" s="4"/>
      <c r="L847" s="4"/>
      <c r="M847" s="4"/>
      <c r="N847" s="4"/>
      <c r="P847" s="4"/>
      <c r="Q847" s="4"/>
      <c r="R847" s="4"/>
      <c r="T847" s="4"/>
      <c r="W847" s="4"/>
      <c r="X847" s="4"/>
      <c r="Y847" s="4"/>
      <c r="AA847" s="4"/>
      <c r="AD847" s="4"/>
      <c r="AE847" s="4"/>
      <c r="AF847" s="4"/>
    </row>
    <row r="848" spans="2:32" x14ac:dyDescent="0.3">
      <c r="B848" s="4"/>
      <c r="C848" s="4"/>
      <c r="D848" s="4"/>
      <c r="F848" s="4"/>
      <c r="I848" s="4"/>
      <c r="J848" s="4"/>
      <c r="K848" s="4"/>
      <c r="L848" s="4"/>
      <c r="M848" s="4"/>
      <c r="N848" s="4"/>
      <c r="P848" s="4"/>
      <c r="Q848" s="4"/>
      <c r="R848" s="4"/>
      <c r="T848" s="4"/>
      <c r="W848" s="4"/>
      <c r="X848" s="4"/>
      <c r="Y848" s="4"/>
      <c r="AA848" s="4"/>
      <c r="AD848" s="4"/>
      <c r="AE848" s="4"/>
      <c r="AF848" s="4"/>
    </row>
    <row r="849" spans="2:32" x14ac:dyDescent="0.3">
      <c r="B849" s="4"/>
      <c r="C849" s="4"/>
      <c r="D849" s="4"/>
      <c r="F849" s="4"/>
      <c r="I849" s="4"/>
      <c r="J849" s="4"/>
      <c r="K849" s="4"/>
      <c r="L849" s="4"/>
      <c r="M849" s="4"/>
      <c r="N849" s="4"/>
      <c r="P849" s="4"/>
      <c r="Q849" s="4"/>
      <c r="R849" s="4"/>
      <c r="T849" s="4"/>
      <c r="W849" s="4"/>
      <c r="X849" s="4"/>
      <c r="Y849" s="4"/>
      <c r="AA849" s="4"/>
      <c r="AD849" s="4"/>
      <c r="AE849" s="4"/>
      <c r="AF849" s="4"/>
    </row>
    <row r="850" spans="2:32" x14ac:dyDescent="0.3">
      <c r="B850" s="4"/>
      <c r="C850" s="4"/>
      <c r="D850" s="4"/>
      <c r="F850" s="4"/>
      <c r="I850" s="4"/>
      <c r="J850" s="4"/>
      <c r="K850" s="4"/>
      <c r="L850" s="4"/>
      <c r="M850" s="4"/>
      <c r="N850" s="4"/>
      <c r="P850" s="4"/>
      <c r="Q850" s="4"/>
      <c r="R850" s="4"/>
      <c r="T850" s="4"/>
      <c r="W850" s="4"/>
      <c r="X850" s="4"/>
      <c r="Y850" s="4"/>
      <c r="AA850" s="4"/>
      <c r="AD850" s="4"/>
      <c r="AE850" s="4"/>
      <c r="AF850" s="4"/>
    </row>
    <row r="851" spans="2:32" x14ac:dyDescent="0.3">
      <c r="B851" s="4"/>
      <c r="C851" s="4"/>
      <c r="D851" s="4"/>
      <c r="F851" s="4"/>
      <c r="I851" s="4"/>
      <c r="J851" s="4"/>
      <c r="K851" s="4"/>
      <c r="L851" s="4"/>
      <c r="M851" s="4"/>
      <c r="N851" s="4"/>
      <c r="P851" s="4"/>
      <c r="Q851" s="4"/>
      <c r="R851" s="4"/>
      <c r="T851" s="4"/>
      <c r="W851" s="4"/>
      <c r="X851" s="4"/>
      <c r="Y851" s="4"/>
      <c r="AA851" s="4"/>
      <c r="AD851" s="4"/>
      <c r="AE851" s="4"/>
      <c r="AF851" s="4"/>
    </row>
    <row r="852" spans="2:32" x14ac:dyDescent="0.3">
      <c r="B852" s="4"/>
      <c r="C852" s="4"/>
      <c r="D852" s="4"/>
      <c r="F852" s="4"/>
      <c r="I852" s="4"/>
      <c r="J852" s="4"/>
      <c r="K852" s="4"/>
      <c r="L852" s="4"/>
      <c r="M852" s="4"/>
      <c r="N852" s="4"/>
      <c r="P852" s="4"/>
      <c r="Q852" s="4"/>
      <c r="R852" s="4"/>
      <c r="T852" s="4"/>
      <c r="W852" s="4"/>
      <c r="X852" s="4"/>
      <c r="Y852" s="4"/>
      <c r="AA852" s="4"/>
      <c r="AD852" s="4"/>
      <c r="AE852" s="4"/>
      <c r="AF852" s="4"/>
    </row>
    <row r="853" spans="2:32" x14ac:dyDescent="0.3">
      <c r="B853" s="4"/>
      <c r="C853" s="4"/>
      <c r="D853" s="4"/>
      <c r="F853" s="4"/>
      <c r="I853" s="4"/>
      <c r="J853" s="4"/>
      <c r="K853" s="4"/>
      <c r="L853" s="4"/>
      <c r="M853" s="4"/>
      <c r="N853" s="4"/>
      <c r="P853" s="4"/>
      <c r="Q853" s="4"/>
      <c r="R853" s="4"/>
      <c r="T853" s="4"/>
      <c r="W853" s="4"/>
      <c r="X853" s="4"/>
      <c r="Y853" s="4"/>
      <c r="AA853" s="4"/>
      <c r="AD853" s="4"/>
      <c r="AE853" s="4"/>
      <c r="AF853" s="4"/>
    </row>
    <row r="854" spans="2:32" x14ac:dyDescent="0.3">
      <c r="B854" s="4"/>
      <c r="C854" s="4"/>
      <c r="D854" s="4"/>
      <c r="F854" s="4"/>
      <c r="I854" s="4"/>
      <c r="J854" s="4"/>
      <c r="K854" s="4"/>
      <c r="L854" s="4"/>
      <c r="M854" s="4"/>
      <c r="N854" s="4"/>
      <c r="P854" s="4"/>
      <c r="Q854" s="4"/>
      <c r="R854" s="4"/>
      <c r="T854" s="4"/>
      <c r="W854" s="4"/>
      <c r="X854" s="4"/>
      <c r="Y854" s="4"/>
      <c r="AA854" s="4"/>
      <c r="AD854" s="4"/>
      <c r="AE854" s="4"/>
      <c r="AF854" s="4"/>
    </row>
    <row r="855" spans="2:32" x14ac:dyDescent="0.3">
      <c r="B855" s="4"/>
      <c r="C855" s="4"/>
      <c r="D855" s="4"/>
      <c r="F855" s="4"/>
      <c r="I855" s="4"/>
      <c r="J855" s="4"/>
      <c r="K855" s="4"/>
      <c r="L855" s="4"/>
      <c r="M855" s="4"/>
      <c r="N855" s="4"/>
      <c r="P855" s="4"/>
      <c r="Q855" s="4"/>
      <c r="R855" s="4"/>
      <c r="T855" s="4"/>
      <c r="W855" s="4"/>
      <c r="X855" s="4"/>
      <c r="Y855" s="4"/>
      <c r="AA855" s="4"/>
      <c r="AD855" s="4"/>
      <c r="AE855" s="4"/>
      <c r="AF855" s="4"/>
    </row>
    <row r="856" spans="2:32" x14ac:dyDescent="0.3">
      <c r="B856" s="4"/>
      <c r="C856" s="4"/>
      <c r="D856" s="4"/>
      <c r="F856" s="4"/>
      <c r="I856" s="4"/>
      <c r="J856" s="4"/>
      <c r="K856" s="4"/>
      <c r="L856" s="4"/>
      <c r="M856" s="4"/>
      <c r="N856" s="4"/>
      <c r="P856" s="4"/>
      <c r="Q856" s="4"/>
      <c r="R856" s="4"/>
      <c r="T856" s="4"/>
      <c r="W856" s="4"/>
      <c r="X856" s="4"/>
      <c r="Y856" s="4"/>
      <c r="AA856" s="4"/>
      <c r="AD856" s="4"/>
      <c r="AE856" s="4"/>
      <c r="AF856" s="4"/>
    </row>
    <row r="857" spans="2:32" x14ac:dyDescent="0.3">
      <c r="B857" s="4"/>
      <c r="C857" s="4"/>
      <c r="D857" s="4"/>
      <c r="F857" s="4"/>
      <c r="I857" s="4"/>
      <c r="J857" s="4"/>
      <c r="K857" s="4"/>
      <c r="L857" s="4"/>
      <c r="M857" s="4"/>
      <c r="N857" s="4"/>
      <c r="P857" s="4"/>
      <c r="Q857" s="4"/>
      <c r="R857" s="4"/>
      <c r="T857" s="4"/>
      <c r="W857" s="4"/>
      <c r="X857" s="4"/>
      <c r="Y857" s="4"/>
      <c r="AA857" s="4"/>
      <c r="AD857" s="4"/>
      <c r="AE857" s="4"/>
      <c r="AF857" s="4"/>
    </row>
    <row r="858" spans="2:32" x14ac:dyDescent="0.3">
      <c r="B858" s="4"/>
      <c r="C858" s="4"/>
      <c r="D858" s="4"/>
      <c r="F858" s="4"/>
      <c r="I858" s="4"/>
      <c r="J858" s="4"/>
      <c r="K858" s="4"/>
      <c r="L858" s="4"/>
      <c r="M858" s="4"/>
      <c r="N858" s="4"/>
      <c r="P858" s="4"/>
      <c r="Q858" s="4"/>
      <c r="R858" s="4"/>
      <c r="T858" s="4"/>
      <c r="W858" s="4"/>
      <c r="X858" s="4"/>
      <c r="Y858" s="4"/>
      <c r="AA858" s="4"/>
      <c r="AD858" s="4"/>
      <c r="AE858" s="4"/>
      <c r="AF858" s="4"/>
    </row>
    <row r="859" spans="2:32" x14ac:dyDescent="0.3">
      <c r="B859" s="4"/>
      <c r="C859" s="4"/>
      <c r="D859" s="4"/>
      <c r="F859" s="4"/>
      <c r="I859" s="4"/>
      <c r="J859" s="4"/>
      <c r="K859" s="4"/>
      <c r="L859" s="4"/>
      <c r="M859" s="4"/>
      <c r="N859" s="4"/>
      <c r="P859" s="4"/>
      <c r="Q859" s="4"/>
      <c r="R859" s="4"/>
      <c r="T859" s="4"/>
      <c r="W859" s="4"/>
      <c r="X859" s="4"/>
      <c r="Y859" s="4"/>
      <c r="AA859" s="4"/>
      <c r="AD859" s="4"/>
      <c r="AE859" s="4"/>
      <c r="AF859" s="4"/>
    </row>
    <row r="860" spans="2:32" x14ac:dyDescent="0.3">
      <c r="B860" s="4"/>
      <c r="C860" s="4"/>
      <c r="D860" s="4"/>
      <c r="F860" s="4"/>
      <c r="I860" s="4"/>
      <c r="J860" s="4"/>
      <c r="K860" s="4"/>
      <c r="L860" s="4"/>
      <c r="M860" s="4"/>
      <c r="N860" s="4"/>
      <c r="P860" s="4"/>
      <c r="Q860" s="4"/>
      <c r="R860" s="4"/>
      <c r="T860" s="4"/>
      <c r="W860" s="4"/>
      <c r="X860" s="4"/>
      <c r="Y860" s="4"/>
      <c r="AA860" s="4"/>
      <c r="AD860" s="4"/>
      <c r="AE860" s="4"/>
      <c r="AF860" s="4"/>
    </row>
    <row r="861" spans="2:32" x14ac:dyDescent="0.3">
      <c r="B861" s="4"/>
      <c r="C861" s="4"/>
      <c r="D861" s="4"/>
      <c r="F861" s="4"/>
      <c r="I861" s="4"/>
      <c r="J861" s="4"/>
      <c r="K861" s="4"/>
      <c r="L861" s="4"/>
      <c r="M861" s="4"/>
      <c r="N861" s="4"/>
      <c r="P861" s="4"/>
      <c r="Q861" s="4"/>
      <c r="R861" s="4"/>
      <c r="T861" s="4"/>
      <c r="W861" s="4"/>
      <c r="X861" s="4"/>
      <c r="Y861" s="4"/>
      <c r="AA861" s="4"/>
      <c r="AD861" s="4"/>
      <c r="AE861" s="4"/>
      <c r="AF861" s="4"/>
    </row>
    <row r="862" spans="2:32" x14ac:dyDescent="0.3">
      <c r="B862" s="4"/>
      <c r="C862" s="4"/>
      <c r="D862" s="4"/>
      <c r="F862" s="4"/>
      <c r="I862" s="4"/>
      <c r="J862" s="4"/>
      <c r="K862" s="4"/>
      <c r="L862" s="4"/>
      <c r="M862" s="4"/>
      <c r="N862" s="4"/>
      <c r="P862" s="4"/>
      <c r="Q862" s="4"/>
      <c r="R862" s="4"/>
      <c r="T862" s="4"/>
      <c r="W862" s="4"/>
      <c r="X862" s="4"/>
      <c r="Y862" s="4"/>
      <c r="AA862" s="4"/>
      <c r="AD862" s="4"/>
      <c r="AE862" s="4"/>
      <c r="AF862" s="4"/>
    </row>
    <row r="863" spans="2:32" x14ac:dyDescent="0.3">
      <c r="B863" s="4"/>
      <c r="C863" s="4"/>
      <c r="D863" s="4"/>
      <c r="F863" s="4"/>
      <c r="I863" s="4"/>
      <c r="J863" s="4"/>
      <c r="K863" s="4"/>
      <c r="L863" s="4"/>
      <c r="M863" s="4"/>
      <c r="N863" s="4"/>
      <c r="P863" s="4"/>
      <c r="Q863" s="4"/>
      <c r="R863" s="4"/>
      <c r="T863" s="4"/>
      <c r="W863" s="4"/>
      <c r="X863" s="4"/>
      <c r="Y863" s="4"/>
      <c r="AA863" s="4"/>
      <c r="AD863" s="4"/>
      <c r="AE863" s="4"/>
      <c r="AF863" s="4"/>
    </row>
    <row r="864" spans="2:32" x14ac:dyDescent="0.3">
      <c r="B864" s="4"/>
      <c r="C864" s="4"/>
      <c r="D864" s="4"/>
      <c r="F864" s="4"/>
      <c r="I864" s="4"/>
      <c r="J864" s="4"/>
      <c r="K864" s="4"/>
      <c r="L864" s="4"/>
      <c r="M864" s="4"/>
      <c r="N864" s="4"/>
      <c r="P864" s="4"/>
      <c r="Q864" s="4"/>
      <c r="R864" s="4"/>
      <c r="T864" s="4"/>
      <c r="W864" s="4"/>
      <c r="X864" s="4"/>
      <c r="Y864" s="4"/>
      <c r="AA864" s="4"/>
      <c r="AD864" s="4"/>
      <c r="AE864" s="4"/>
      <c r="AF864" s="4"/>
    </row>
    <row r="865" spans="2:32" x14ac:dyDescent="0.3">
      <c r="B865" s="4"/>
      <c r="C865" s="4"/>
      <c r="D865" s="4"/>
      <c r="F865" s="4"/>
      <c r="I865" s="4"/>
      <c r="J865" s="4"/>
      <c r="K865" s="4"/>
      <c r="L865" s="4"/>
      <c r="M865" s="4"/>
      <c r="N865" s="4"/>
      <c r="P865" s="4"/>
      <c r="Q865" s="4"/>
      <c r="R865" s="4"/>
      <c r="T865" s="4"/>
      <c r="W865" s="4"/>
      <c r="X865" s="4"/>
      <c r="Y865" s="4"/>
      <c r="AA865" s="4"/>
      <c r="AD865" s="4"/>
      <c r="AE865" s="4"/>
      <c r="AF865" s="4"/>
    </row>
    <row r="866" spans="2:32" x14ac:dyDescent="0.3">
      <c r="B866" s="4"/>
      <c r="C866" s="4"/>
      <c r="D866" s="4"/>
      <c r="F866" s="4"/>
      <c r="I866" s="4"/>
      <c r="J866" s="4"/>
      <c r="K866" s="4"/>
      <c r="L866" s="4"/>
      <c r="M866" s="4"/>
      <c r="N866" s="4"/>
      <c r="P866" s="4"/>
      <c r="Q866" s="4"/>
      <c r="R866" s="4"/>
      <c r="T866" s="4"/>
      <c r="W866" s="4"/>
      <c r="X866" s="4"/>
      <c r="Y866" s="4"/>
      <c r="AA866" s="4"/>
      <c r="AD866" s="4"/>
      <c r="AE866" s="4"/>
      <c r="AF866" s="4"/>
    </row>
    <row r="867" spans="2:32" x14ac:dyDescent="0.3">
      <c r="B867" s="4"/>
      <c r="C867" s="4"/>
      <c r="D867" s="4"/>
      <c r="F867" s="4"/>
      <c r="I867" s="4"/>
      <c r="J867" s="4"/>
      <c r="K867" s="4"/>
      <c r="L867" s="4"/>
      <c r="M867" s="4"/>
      <c r="N867" s="4"/>
      <c r="P867" s="4"/>
      <c r="Q867" s="4"/>
      <c r="R867" s="4"/>
      <c r="T867" s="4"/>
      <c r="W867" s="4"/>
      <c r="X867" s="4"/>
      <c r="Y867" s="4"/>
      <c r="AA867" s="4"/>
      <c r="AD867" s="4"/>
      <c r="AE867" s="4"/>
      <c r="AF867" s="4"/>
    </row>
    <row r="868" spans="2:32" x14ac:dyDescent="0.3">
      <c r="B868" s="4"/>
      <c r="C868" s="4"/>
      <c r="D868" s="4"/>
      <c r="F868" s="4"/>
      <c r="I868" s="4"/>
      <c r="J868" s="4"/>
      <c r="K868" s="4"/>
      <c r="L868" s="4"/>
      <c r="M868" s="4"/>
      <c r="N868" s="4"/>
      <c r="P868" s="4"/>
      <c r="Q868" s="4"/>
      <c r="R868" s="4"/>
      <c r="T868" s="4"/>
      <c r="W868" s="4"/>
      <c r="X868" s="4"/>
      <c r="Y868" s="4"/>
      <c r="AA868" s="4"/>
      <c r="AD868" s="4"/>
      <c r="AE868" s="4"/>
      <c r="AF868" s="4"/>
    </row>
    <row r="869" spans="2:32" x14ac:dyDescent="0.3">
      <c r="B869" s="4"/>
      <c r="C869" s="4"/>
      <c r="D869" s="4"/>
      <c r="F869" s="4"/>
      <c r="I869" s="4"/>
      <c r="J869" s="4"/>
      <c r="K869" s="4"/>
      <c r="L869" s="4"/>
      <c r="M869" s="4"/>
      <c r="N869" s="4"/>
      <c r="P869" s="4"/>
      <c r="Q869" s="4"/>
      <c r="R869" s="4"/>
      <c r="T869" s="4"/>
      <c r="W869" s="4"/>
      <c r="X869" s="4"/>
      <c r="Y869" s="4"/>
      <c r="AA869" s="4"/>
      <c r="AD869" s="4"/>
      <c r="AE869" s="4"/>
      <c r="AF869" s="4"/>
    </row>
    <row r="870" spans="2:32" x14ac:dyDescent="0.3">
      <c r="B870" s="4"/>
      <c r="C870" s="4"/>
      <c r="D870" s="4"/>
      <c r="F870" s="4"/>
      <c r="I870" s="4"/>
      <c r="J870" s="4"/>
      <c r="K870" s="4"/>
      <c r="L870" s="4"/>
      <c r="M870" s="4"/>
      <c r="N870" s="4"/>
      <c r="P870" s="4"/>
      <c r="Q870" s="4"/>
      <c r="R870" s="4"/>
      <c r="T870" s="4"/>
      <c r="W870" s="4"/>
      <c r="X870" s="4"/>
      <c r="Y870" s="4"/>
      <c r="AA870" s="4"/>
      <c r="AD870" s="4"/>
      <c r="AE870" s="4"/>
      <c r="AF870" s="4"/>
    </row>
    <row r="871" spans="2:32" x14ac:dyDescent="0.3">
      <c r="B871" s="4"/>
      <c r="C871" s="4"/>
      <c r="D871" s="4"/>
      <c r="F871" s="4"/>
      <c r="I871" s="4"/>
      <c r="J871" s="4"/>
      <c r="K871" s="4"/>
      <c r="L871" s="4"/>
      <c r="M871" s="4"/>
      <c r="N871" s="4"/>
      <c r="P871" s="4"/>
      <c r="Q871" s="4"/>
      <c r="R871" s="4"/>
      <c r="T871" s="4"/>
      <c r="W871" s="4"/>
      <c r="X871" s="4"/>
      <c r="Y871" s="4"/>
      <c r="AA871" s="4"/>
      <c r="AD871" s="4"/>
      <c r="AE871" s="4"/>
      <c r="AF871" s="4"/>
    </row>
    <row r="872" spans="2:32" x14ac:dyDescent="0.3">
      <c r="B872" s="4"/>
      <c r="C872" s="4"/>
      <c r="D872" s="4"/>
      <c r="F872" s="4"/>
      <c r="I872" s="4"/>
      <c r="J872" s="4"/>
      <c r="K872" s="4"/>
      <c r="L872" s="4"/>
      <c r="M872" s="4"/>
      <c r="N872" s="4"/>
      <c r="P872" s="4"/>
      <c r="Q872" s="4"/>
      <c r="R872" s="4"/>
      <c r="T872" s="4"/>
      <c r="W872" s="4"/>
      <c r="X872" s="4"/>
      <c r="Y872" s="4"/>
      <c r="AA872" s="4"/>
      <c r="AD872" s="4"/>
      <c r="AE872" s="4"/>
      <c r="AF872" s="4"/>
    </row>
    <row r="873" spans="2:32" x14ac:dyDescent="0.3">
      <c r="B873" s="4"/>
      <c r="C873" s="4"/>
      <c r="D873" s="4"/>
      <c r="F873" s="4"/>
      <c r="I873" s="4"/>
      <c r="J873" s="4"/>
      <c r="K873" s="4"/>
      <c r="L873" s="4"/>
      <c r="M873" s="4"/>
      <c r="N873" s="4"/>
      <c r="P873" s="4"/>
      <c r="Q873" s="4"/>
      <c r="R873" s="4"/>
      <c r="T873" s="4"/>
      <c r="W873" s="4"/>
      <c r="X873" s="4"/>
      <c r="Y873" s="4"/>
      <c r="AA873" s="4"/>
      <c r="AD873" s="4"/>
      <c r="AE873" s="4"/>
      <c r="AF873" s="4"/>
    </row>
    <row r="874" spans="2:32" x14ac:dyDescent="0.3">
      <c r="B874" s="4"/>
      <c r="C874" s="4"/>
      <c r="D874" s="4"/>
      <c r="F874" s="4"/>
      <c r="I874" s="4"/>
      <c r="J874" s="4"/>
      <c r="K874" s="4"/>
      <c r="L874" s="4"/>
      <c r="M874" s="4"/>
      <c r="N874" s="4"/>
      <c r="P874" s="4"/>
      <c r="Q874" s="4"/>
      <c r="R874" s="4"/>
      <c r="T874" s="4"/>
      <c r="W874" s="4"/>
      <c r="X874" s="4"/>
      <c r="Y874" s="4"/>
      <c r="AA874" s="4"/>
      <c r="AD874" s="4"/>
      <c r="AE874" s="4"/>
      <c r="AF874" s="4"/>
    </row>
    <row r="875" spans="2:32" x14ac:dyDescent="0.3">
      <c r="B875" s="4"/>
      <c r="C875" s="4"/>
      <c r="D875" s="4"/>
      <c r="F875" s="4"/>
      <c r="I875" s="4"/>
      <c r="J875" s="4"/>
      <c r="K875" s="4"/>
      <c r="L875" s="4"/>
      <c r="M875" s="4"/>
      <c r="N875" s="4"/>
      <c r="P875" s="4"/>
      <c r="Q875" s="4"/>
      <c r="R875" s="4"/>
      <c r="T875" s="4"/>
      <c r="W875" s="4"/>
      <c r="X875" s="4"/>
      <c r="Y875" s="4"/>
      <c r="AA875" s="4"/>
      <c r="AD875" s="4"/>
      <c r="AE875" s="4"/>
      <c r="AF875" s="4"/>
    </row>
    <row r="876" spans="2:32" x14ac:dyDescent="0.3">
      <c r="B876" s="4"/>
      <c r="C876" s="4"/>
      <c r="D876" s="4"/>
      <c r="F876" s="4"/>
      <c r="I876" s="4"/>
      <c r="J876" s="4"/>
      <c r="K876" s="4"/>
      <c r="L876" s="4"/>
      <c r="M876" s="4"/>
      <c r="N876" s="4"/>
      <c r="P876" s="4"/>
      <c r="Q876" s="4"/>
      <c r="R876" s="4"/>
      <c r="T876" s="4"/>
      <c r="W876" s="4"/>
      <c r="X876" s="4"/>
      <c r="Y876" s="4"/>
      <c r="AA876" s="4"/>
      <c r="AD876" s="4"/>
      <c r="AE876" s="4"/>
      <c r="AF876" s="4"/>
    </row>
    <row r="877" spans="2:32" x14ac:dyDescent="0.3">
      <c r="B877" s="4"/>
      <c r="C877" s="4"/>
      <c r="D877" s="4"/>
      <c r="F877" s="4"/>
      <c r="I877" s="4"/>
      <c r="J877" s="4"/>
      <c r="K877" s="4"/>
      <c r="L877" s="4"/>
      <c r="M877" s="4"/>
      <c r="N877" s="4"/>
      <c r="P877" s="4"/>
      <c r="Q877" s="4"/>
      <c r="R877" s="4"/>
      <c r="T877" s="4"/>
      <c r="W877" s="4"/>
      <c r="X877" s="4"/>
      <c r="Y877" s="4"/>
      <c r="AA877" s="4"/>
      <c r="AD877" s="4"/>
      <c r="AE877" s="4"/>
      <c r="AF877" s="4"/>
    </row>
    <row r="878" spans="2:32" x14ac:dyDescent="0.3">
      <c r="B878" s="4"/>
      <c r="C878" s="4"/>
      <c r="D878" s="4"/>
      <c r="F878" s="4"/>
      <c r="I878" s="4"/>
      <c r="J878" s="4"/>
      <c r="K878" s="4"/>
      <c r="L878" s="4"/>
      <c r="M878" s="4"/>
      <c r="N878" s="4"/>
      <c r="P878" s="4"/>
      <c r="Q878" s="4"/>
      <c r="R878" s="4"/>
      <c r="T878" s="4"/>
      <c r="W878" s="4"/>
      <c r="X878" s="4"/>
      <c r="Y878" s="4"/>
      <c r="AA878" s="4"/>
      <c r="AD878" s="4"/>
      <c r="AE878" s="4"/>
      <c r="AF878" s="4"/>
    </row>
    <row r="879" spans="2:32" x14ac:dyDescent="0.3">
      <c r="B879" s="4"/>
      <c r="C879" s="4"/>
      <c r="D879" s="4"/>
      <c r="F879" s="4"/>
      <c r="I879" s="4"/>
      <c r="J879" s="4"/>
      <c r="K879" s="4"/>
      <c r="L879" s="4"/>
      <c r="M879" s="4"/>
      <c r="N879" s="4"/>
      <c r="P879" s="4"/>
      <c r="Q879" s="4"/>
      <c r="R879" s="4"/>
      <c r="T879" s="4"/>
      <c r="W879" s="4"/>
      <c r="X879" s="4"/>
      <c r="Y879" s="4"/>
      <c r="AA879" s="4"/>
      <c r="AD879" s="4"/>
      <c r="AE879" s="4"/>
      <c r="AF879" s="4"/>
    </row>
    <row r="880" spans="2:32" x14ac:dyDescent="0.3">
      <c r="B880" s="4"/>
      <c r="C880" s="4"/>
      <c r="D880" s="4"/>
      <c r="F880" s="4"/>
      <c r="I880" s="4"/>
      <c r="J880" s="4"/>
      <c r="K880" s="4"/>
      <c r="L880" s="4"/>
      <c r="M880" s="4"/>
      <c r="N880" s="4"/>
      <c r="P880" s="4"/>
      <c r="Q880" s="4"/>
      <c r="R880" s="4"/>
      <c r="T880" s="4"/>
      <c r="W880" s="4"/>
      <c r="X880" s="4"/>
      <c r="Y880" s="4"/>
      <c r="AA880" s="4"/>
      <c r="AD880" s="4"/>
      <c r="AE880" s="4"/>
      <c r="AF880" s="4"/>
    </row>
    <row r="881" spans="2:32" x14ac:dyDescent="0.3">
      <c r="B881" s="4"/>
      <c r="C881" s="4"/>
      <c r="D881" s="4"/>
      <c r="F881" s="4"/>
      <c r="I881" s="4"/>
      <c r="J881" s="4"/>
      <c r="K881" s="4"/>
      <c r="L881" s="4"/>
      <c r="M881" s="4"/>
      <c r="N881" s="4"/>
      <c r="P881" s="4"/>
      <c r="Q881" s="4"/>
      <c r="R881" s="4"/>
      <c r="T881" s="4"/>
      <c r="W881" s="4"/>
      <c r="X881" s="4"/>
      <c r="Y881" s="4"/>
      <c r="AA881" s="4"/>
      <c r="AD881" s="4"/>
      <c r="AE881" s="4"/>
      <c r="AF881" s="4"/>
    </row>
    <row r="882" spans="2:32" x14ac:dyDescent="0.3">
      <c r="B882" s="4"/>
      <c r="C882" s="4"/>
      <c r="D882" s="4"/>
      <c r="F882" s="4"/>
      <c r="I882" s="4"/>
      <c r="J882" s="4"/>
      <c r="K882" s="4"/>
      <c r="L882" s="4"/>
      <c r="M882" s="4"/>
      <c r="N882" s="4"/>
      <c r="P882" s="4"/>
      <c r="Q882" s="4"/>
      <c r="R882" s="4"/>
      <c r="T882" s="4"/>
      <c r="W882" s="4"/>
      <c r="X882" s="4"/>
      <c r="Y882" s="4"/>
      <c r="AA882" s="4"/>
      <c r="AD882" s="4"/>
      <c r="AE882" s="4"/>
      <c r="AF882" s="4"/>
    </row>
    <row r="883" spans="2:32" x14ac:dyDescent="0.3">
      <c r="B883" s="4"/>
      <c r="C883" s="4"/>
      <c r="D883" s="4"/>
      <c r="F883" s="4"/>
      <c r="I883" s="4"/>
      <c r="J883" s="4"/>
      <c r="K883" s="4"/>
      <c r="L883" s="4"/>
      <c r="M883" s="4"/>
      <c r="N883" s="4"/>
      <c r="P883" s="4"/>
      <c r="Q883" s="4"/>
      <c r="R883" s="4"/>
      <c r="T883" s="4"/>
      <c r="W883" s="4"/>
      <c r="X883" s="4"/>
      <c r="Y883" s="4"/>
      <c r="AA883" s="4"/>
      <c r="AD883" s="4"/>
      <c r="AE883" s="4"/>
      <c r="AF883" s="4"/>
    </row>
    <row r="884" spans="2:32" x14ac:dyDescent="0.3">
      <c r="B884" s="4"/>
      <c r="C884" s="4"/>
      <c r="D884" s="4"/>
      <c r="F884" s="4"/>
      <c r="I884" s="4"/>
      <c r="J884" s="4"/>
      <c r="K884" s="4"/>
      <c r="L884" s="4"/>
      <c r="M884" s="4"/>
      <c r="N884" s="4"/>
      <c r="P884" s="4"/>
      <c r="Q884" s="4"/>
      <c r="R884" s="4"/>
      <c r="T884" s="4"/>
      <c r="W884" s="4"/>
      <c r="X884" s="4"/>
      <c r="Y884" s="4"/>
      <c r="AA884" s="4"/>
      <c r="AD884" s="4"/>
      <c r="AE884" s="4"/>
      <c r="AF884" s="4"/>
    </row>
    <row r="885" spans="2:32" x14ac:dyDescent="0.3">
      <c r="B885" s="4"/>
      <c r="C885" s="4"/>
      <c r="D885" s="4"/>
      <c r="F885" s="4"/>
      <c r="I885" s="4"/>
      <c r="J885" s="4"/>
      <c r="K885" s="4"/>
      <c r="L885" s="4"/>
      <c r="M885" s="4"/>
      <c r="N885" s="4"/>
      <c r="P885" s="4"/>
      <c r="Q885" s="4"/>
      <c r="R885" s="4"/>
      <c r="T885" s="4"/>
      <c r="W885" s="4"/>
      <c r="X885" s="4"/>
      <c r="Y885" s="4"/>
      <c r="AA885" s="4"/>
      <c r="AD885" s="4"/>
      <c r="AE885" s="4"/>
      <c r="AF885" s="4"/>
    </row>
    <row r="886" spans="2:32" x14ac:dyDescent="0.3">
      <c r="B886" s="4"/>
      <c r="C886" s="4"/>
      <c r="D886" s="4"/>
      <c r="F886" s="4"/>
      <c r="I886" s="4"/>
      <c r="J886" s="4"/>
      <c r="K886" s="4"/>
      <c r="L886" s="4"/>
      <c r="M886" s="4"/>
      <c r="N886" s="4"/>
      <c r="P886" s="4"/>
      <c r="Q886" s="4"/>
      <c r="R886" s="4"/>
      <c r="T886" s="4"/>
      <c r="W886" s="4"/>
      <c r="X886" s="4"/>
      <c r="Y886" s="4"/>
      <c r="AA886" s="4"/>
      <c r="AD886" s="4"/>
      <c r="AE886" s="4"/>
      <c r="AF886" s="4"/>
    </row>
    <row r="887" spans="2:32" x14ac:dyDescent="0.3">
      <c r="B887" s="4"/>
      <c r="C887" s="4"/>
      <c r="D887" s="4"/>
      <c r="F887" s="4"/>
      <c r="I887" s="4"/>
      <c r="J887" s="4"/>
      <c r="K887" s="4"/>
      <c r="L887" s="4"/>
      <c r="M887" s="4"/>
      <c r="N887" s="4"/>
      <c r="P887" s="4"/>
      <c r="Q887" s="4"/>
      <c r="R887" s="4"/>
      <c r="T887" s="4"/>
      <c r="W887" s="4"/>
      <c r="X887" s="4"/>
      <c r="Y887" s="4"/>
      <c r="AA887" s="4"/>
      <c r="AD887" s="4"/>
      <c r="AE887" s="4"/>
      <c r="AF887" s="4"/>
    </row>
    <row r="888" spans="2:32" x14ac:dyDescent="0.3">
      <c r="B888" s="4"/>
      <c r="C888" s="4"/>
      <c r="D888" s="4"/>
      <c r="F888" s="4"/>
      <c r="I888" s="4"/>
      <c r="J888" s="4"/>
      <c r="K888" s="4"/>
      <c r="L888" s="4"/>
      <c r="M888" s="4"/>
      <c r="N888" s="4"/>
      <c r="P888" s="4"/>
      <c r="Q888" s="4"/>
      <c r="R888" s="4"/>
      <c r="T888" s="4"/>
      <c r="W888" s="4"/>
      <c r="X888" s="4"/>
      <c r="Y888" s="4"/>
      <c r="AA888" s="4"/>
      <c r="AD888" s="4"/>
      <c r="AE888" s="4"/>
      <c r="AF888" s="4"/>
    </row>
    <row r="889" spans="2:32" x14ac:dyDescent="0.3">
      <c r="B889" s="4"/>
      <c r="C889" s="4"/>
      <c r="D889" s="4"/>
      <c r="F889" s="4"/>
      <c r="I889" s="4"/>
      <c r="J889" s="4"/>
      <c r="K889" s="4"/>
      <c r="L889" s="4"/>
      <c r="M889" s="4"/>
      <c r="N889" s="4"/>
      <c r="P889" s="4"/>
      <c r="Q889" s="4"/>
      <c r="R889" s="4"/>
      <c r="T889" s="4"/>
      <c r="W889" s="4"/>
      <c r="X889" s="4"/>
      <c r="Y889" s="4"/>
      <c r="AA889" s="4"/>
      <c r="AD889" s="4"/>
      <c r="AE889" s="4"/>
      <c r="AF889" s="4"/>
    </row>
    <row r="890" spans="2:32" x14ac:dyDescent="0.3">
      <c r="B890" s="4"/>
      <c r="C890" s="4"/>
      <c r="D890" s="4"/>
      <c r="F890" s="4"/>
      <c r="I890" s="4"/>
      <c r="J890" s="4"/>
      <c r="K890" s="4"/>
      <c r="L890" s="4"/>
      <c r="M890" s="4"/>
      <c r="N890" s="4"/>
      <c r="P890" s="4"/>
      <c r="Q890" s="4"/>
      <c r="R890" s="4"/>
      <c r="T890" s="4"/>
      <c r="W890" s="4"/>
      <c r="X890" s="4"/>
      <c r="Y890" s="4"/>
      <c r="AA890" s="4"/>
      <c r="AD890" s="4"/>
      <c r="AE890" s="4"/>
      <c r="AF890" s="4"/>
    </row>
    <row r="891" spans="2:32" x14ac:dyDescent="0.3">
      <c r="B891" s="4"/>
      <c r="C891" s="4"/>
      <c r="D891" s="4"/>
      <c r="F891" s="4"/>
      <c r="I891" s="4"/>
      <c r="J891" s="4"/>
      <c r="K891" s="4"/>
      <c r="L891" s="4"/>
      <c r="M891" s="4"/>
      <c r="N891" s="4"/>
      <c r="P891" s="4"/>
      <c r="Q891" s="4"/>
      <c r="R891" s="4"/>
      <c r="T891" s="4"/>
      <c r="W891" s="4"/>
      <c r="X891" s="4"/>
      <c r="Y891" s="4"/>
      <c r="AA891" s="4"/>
      <c r="AD891" s="4"/>
      <c r="AE891" s="4"/>
      <c r="AF891" s="4"/>
    </row>
    <row r="892" spans="2:32" x14ac:dyDescent="0.3">
      <c r="B892" s="4"/>
      <c r="C892" s="4"/>
      <c r="D892" s="4"/>
      <c r="F892" s="4"/>
      <c r="I892" s="4"/>
      <c r="J892" s="4"/>
      <c r="K892" s="4"/>
      <c r="L892" s="4"/>
      <c r="M892" s="4"/>
      <c r="N892" s="4"/>
      <c r="P892" s="4"/>
      <c r="Q892" s="4"/>
      <c r="R892" s="4"/>
      <c r="T892" s="4"/>
      <c r="W892" s="4"/>
      <c r="X892" s="4"/>
      <c r="Y892" s="4"/>
      <c r="AA892" s="4"/>
      <c r="AD892" s="4"/>
      <c r="AE892" s="4"/>
      <c r="AF892" s="4"/>
    </row>
    <row r="893" spans="2:32" x14ac:dyDescent="0.3">
      <c r="B893" s="4"/>
      <c r="C893" s="4"/>
      <c r="D893" s="4"/>
      <c r="F893" s="4"/>
      <c r="I893" s="4"/>
      <c r="J893" s="4"/>
      <c r="K893" s="4"/>
      <c r="L893" s="4"/>
      <c r="M893" s="4"/>
      <c r="N893" s="4"/>
      <c r="P893" s="4"/>
      <c r="Q893" s="4"/>
      <c r="R893" s="4"/>
      <c r="T893" s="4"/>
      <c r="W893" s="4"/>
      <c r="X893" s="4"/>
      <c r="Y893" s="4"/>
      <c r="AA893" s="4"/>
      <c r="AD893" s="4"/>
      <c r="AE893" s="4"/>
      <c r="AF893" s="4"/>
    </row>
    <row r="894" spans="2:32" x14ac:dyDescent="0.3">
      <c r="B894" s="4"/>
      <c r="C894" s="4"/>
      <c r="D894" s="4"/>
      <c r="F894" s="4"/>
      <c r="I894" s="4"/>
      <c r="J894" s="4"/>
      <c r="K894" s="4"/>
      <c r="L894" s="4"/>
      <c r="M894" s="4"/>
      <c r="N894" s="4"/>
      <c r="P894" s="4"/>
      <c r="Q894" s="4"/>
      <c r="R894" s="4"/>
      <c r="T894" s="4"/>
      <c r="W894" s="4"/>
      <c r="X894" s="4"/>
      <c r="Y894" s="4"/>
      <c r="AA894" s="4"/>
      <c r="AD894" s="4"/>
      <c r="AE894" s="4"/>
      <c r="AF894" s="4"/>
    </row>
    <row r="895" spans="2:32" x14ac:dyDescent="0.3">
      <c r="B895" s="4"/>
      <c r="C895" s="4"/>
      <c r="D895" s="4"/>
      <c r="F895" s="4"/>
      <c r="I895" s="4"/>
      <c r="J895" s="4"/>
      <c r="K895" s="4"/>
      <c r="L895" s="4"/>
      <c r="M895" s="4"/>
      <c r="N895" s="4"/>
      <c r="P895" s="4"/>
      <c r="Q895" s="4"/>
      <c r="R895" s="4"/>
      <c r="T895" s="4"/>
      <c r="W895" s="4"/>
      <c r="X895" s="4"/>
      <c r="Y895" s="4"/>
      <c r="AA895" s="4"/>
      <c r="AD895" s="4"/>
      <c r="AE895" s="4"/>
      <c r="AF895" s="4"/>
    </row>
    <row r="896" spans="2:32" x14ac:dyDescent="0.3">
      <c r="B896" s="4"/>
      <c r="C896" s="4"/>
      <c r="D896" s="4"/>
      <c r="F896" s="4"/>
      <c r="I896" s="4"/>
      <c r="J896" s="4"/>
      <c r="K896" s="4"/>
      <c r="L896" s="4"/>
      <c r="M896" s="4"/>
      <c r="N896" s="4"/>
      <c r="P896" s="4"/>
      <c r="Q896" s="4"/>
      <c r="R896" s="4"/>
      <c r="T896" s="4"/>
      <c r="W896" s="4"/>
      <c r="X896" s="4"/>
      <c r="Y896" s="4"/>
      <c r="AA896" s="4"/>
      <c r="AD896" s="4"/>
      <c r="AE896" s="4"/>
      <c r="AF896" s="4"/>
    </row>
    <row r="897" spans="2:32" x14ac:dyDescent="0.3">
      <c r="B897" s="4"/>
      <c r="C897" s="4"/>
      <c r="D897" s="4"/>
      <c r="F897" s="4"/>
      <c r="I897" s="4"/>
      <c r="J897" s="4"/>
      <c r="K897" s="4"/>
      <c r="L897" s="4"/>
      <c r="M897" s="4"/>
      <c r="N897" s="4"/>
      <c r="P897" s="4"/>
      <c r="Q897" s="4"/>
      <c r="R897" s="4"/>
      <c r="T897" s="4"/>
      <c r="W897" s="4"/>
      <c r="X897" s="4"/>
      <c r="Y897" s="4"/>
      <c r="AA897" s="4"/>
      <c r="AD897" s="4"/>
      <c r="AE897" s="4"/>
      <c r="AF897" s="4"/>
    </row>
    <row r="898" spans="2:32" x14ac:dyDescent="0.3">
      <c r="B898" s="4"/>
      <c r="C898" s="4"/>
      <c r="D898" s="4"/>
      <c r="F898" s="4"/>
      <c r="I898" s="4"/>
      <c r="J898" s="4"/>
      <c r="K898" s="4"/>
      <c r="L898" s="4"/>
      <c r="M898" s="4"/>
      <c r="N898" s="4"/>
      <c r="P898" s="4"/>
      <c r="Q898" s="4"/>
      <c r="R898" s="4"/>
      <c r="T898" s="4"/>
      <c r="W898" s="4"/>
      <c r="X898" s="4"/>
      <c r="Y898" s="4"/>
      <c r="AA898" s="4"/>
      <c r="AD898" s="4"/>
      <c r="AE898" s="4"/>
      <c r="AF898" s="4"/>
    </row>
    <row r="899" spans="2:32" x14ac:dyDescent="0.3">
      <c r="B899" s="4"/>
      <c r="C899" s="4"/>
      <c r="D899" s="4"/>
      <c r="F899" s="4"/>
      <c r="I899" s="4"/>
      <c r="J899" s="4"/>
      <c r="K899" s="4"/>
      <c r="L899" s="4"/>
      <c r="M899" s="4"/>
      <c r="N899" s="4"/>
      <c r="P899" s="4"/>
      <c r="Q899" s="4"/>
      <c r="R899" s="4"/>
      <c r="T899" s="4"/>
      <c r="W899" s="4"/>
      <c r="X899" s="4"/>
      <c r="Y899" s="4"/>
      <c r="AA899" s="4"/>
      <c r="AD899" s="4"/>
      <c r="AE899" s="4"/>
      <c r="AF899" s="4"/>
    </row>
    <row r="900" spans="2:32" x14ac:dyDescent="0.3">
      <c r="B900" s="4"/>
      <c r="C900" s="4"/>
      <c r="D900" s="4"/>
      <c r="F900" s="4"/>
      <c r="I900" s="4"/>
      <c r="J900" s="4"/>
      <c r="K900" s="4"/>
      <c r="L900" s="4"/>
      <c r="M900" s="4"/>
      <c r="N900" s="4"/>
      <c r="P900" s="4"/>
      <c r="Q900" s="4"/>
      <c r="R900" s="4"/>
      <c r="T900" s="4"/>
      <c r="W900" s="4"/>
      <c r="X900" s="4"/>
      <c r="Y900" s="4"/>
      <c r="AA900" s="4"/>
      <c r="AD900" s="4"/>
      <c r="AE900" s="4"/>
      <c r="AF900" s="4"/>
    </row>
    <row r="901" spans="2:32" x14ac:dyDescent="0.3">
      <c r="B901" s="4"/>
      <c r="C901" s="4"/>
      <c r="D901" s="4"/>
      <c r="F901" s="4"/>
      <c r="I901" s="4"/>
      <c r="J901" s="4"/>
      <c r="K901" s="4"/>
      <c r="L901" s="4"/>
      <c r="M901" s="4"/>
      <c r="N901" s="4"/>
      <c r="P901" s="4"/>
      <c r="Q901" s="4"/>
      <c r="R901" s="4"/>
      <c r="T901" s="4"/>
      <c r="W901" s="4"/>
      <c r="X901" s="4"/>
      <c r="Y901" s="4"/>
      <c r="AA901" s="4"/>
      <c r="AD901" s="4"/>
      <c r="AE901" s="4"/>
      <c r="AF901" s="4"/>
    </row>
    <row r="902" spans="2:32" x14ac:dyDescent="0.3">
      <c r="B902" s="4"/>
      <c r="C902" s="4"/>
      <c r="D902" s="4"/>
      <c r="F902" s="4"/>
      <c r="I902" s="4"/>
      <c r="J902" s="4"/>
      <c r="K902" s="4"/>
      <c r="L902" s="4"/>
      <c r="M902" s="4"/>
      <c r="N902" s="4"/>
      <c r="P902" s="4"/>
      <c r="Q902" s="4"/>
      <c r="R902" s="4"/>
      <c r="T902" s="4"/>
      <c r="W902" s="4"/>
      <c r="X902" s="4"/>
      <c r="Y902" s="4"/>
      <c r="AA902" s="4"/>
      <c r="AD902" s="4"/>
      <c r="AE902" s="4"/>
      <c r="AF902" s="4"/>
    </row>
    <row r="903" spans="2:32" x14ac:dyDescent="0.3">
      <c r="B903" s="4"/>
      <c r="C903" s="4"/>
      <c r="D903" s="4"/>
      <c r="F903" s="4"/>
      <c r="I903" s="4"/>
      <c r="J903" s="4"/>
      <c r="K903" s="4"/>
      <c r="L903" s="4"/>
      <c r="M903" s="4"/>
      <c r="N903" s="4"/>
      <c r="P903" s="4"/>
      <c r="Q903" s="4"/>
      <c r="R903" s="4"/>
      <c r="T903" s="4"/>
      <c r="W903" s="4"/>
      <c r="X903" s="4"/>
      <c r="Y903" s="4"/>
      <c r="AA903" s="4"/>
      <c r="AD903" s="4"/>
      <c r="AE903" s="4"/>
      <c r="AF903" s="4"/>
    </row>
    <row r="904" spans="2:32" x14ac:dyDescent="0.3">
      <c r="B904" s="4"/>
      <c r="C904" s="4"/>
      <c r="D904" s="4"/>
      <c r="F904" s="4"/>
      <c r="I904" s="4"/>
      <c r="J904" s="4"/>
      <c r="K904" s="4"/>
      <c r="L904" s="4"/>
      <c r="M904" s="4"/>
      <c r="N904" s="4"/>
      <c r="P904" s="4"/>
      <c r="Q904" s="4"/>
      <c r="R904" s="4"/>
      <c r="T904" s="4"/>
      <c r="W904" s="4"/>
      <c r="X904" s="4"/>
      <c r="Y904" s="4"/>
      <c r="AA904" s="4"/>
      <c r="AD904" s="4"/>
      <c r="AE904" s="4"/>
      <c r="AF904" s="4"/>
    </row>
    <row r="905" spans="2:32" x14ac:dyDescent="0.3">
      <c r="B905" s="4"/>
      <c r="C905" s="4"/>
      <c r="D905" s="4"/>
      <c r="F905" s="4"/>
      <c r="I905" s="4"/>
      <c r="J905" s="4"/>
      <c r="K905" s="4"/>
      <c r="L905" s="4"/>
      <c r="M905" s="4"/>
      <c r="N905" s="4"/>
      <c r="P905" s="4"/>
      <c r="Q905" s="4"/>
      <c r="R905" s="4"/>
      <c r="T905" s="4"/>
      <c r="W905" s="4"/>
      <c r="X905" s="4"/>
      <c r="Y905" s="4"/>
      <c r="AA905" s="4"/>
      <c r="AD905" s="4"/>
      <c r="AE905" s="4"/>
      <c r="AF905" s="4"/>
    </row>
    <row r="906" spans="2:32" x14ac:dyDescent="0.3">
      <c r="B906" s="4"/>
      <c r="C906" s="4"/>
      <c r="D906" s="4"/>
      <c r="F906" s="4"/>
      <c r="I906" s="4"/>
      <c r="J906" s="4"/>
      <c r="K906" s="4"/>
      <c r="L906" s="4"/>
      <c r="M906" s="4"/>
      <c r="N906" s="4"/>
      <c r="P906" s="4"/>
      <c r="Q906" s="4"/>
      <c r="R906" s="4"/>
      <c r="T906" s="4"/>
      <c r="W906" s="4"/>
      <c r="X906" s="4"/>
      <c r="Y906" s="4"/>
      <c r="AA906" s="4"/>
      <c r="AD906" s="4"/>
      <c r="AE906" s="4"/>
      <c r="AF906" s="4"/>
    </row>
    <row r="907" spans="2:32" x14ac:dyDescent="0.3">
      <c r="B907" s="4"/>
      <c r="C907" s="4"/>
      <c r="D907" s="4"/>
      <c r="F907" s="4"/>
      <c r="I907" s="4"/>
      <c r="J907" s="4"/>
      <c r="K907" s="4"/>
      <c r="L907" s="4"/>
      <c r="M907" s="4"/>
      <c r="N907" s="4"/>
      <c r="P907" s="4"/>
      <c r="Q907" s="4"/>
      <c r="R907" s="4"/>
      <c r="T907" s="4"/>
      <c r="W907" s="4"/>
      <c r="X907" s="4"/>
      <c r="Y907" s="4"/>
      <c r="AA907" s="4"/>
      <c r="AD907" s="4"/>
      <c r="AE907" s="4"/>
      <c r="AF907" s="4"/>
    </row>
    <row r="908" spans="2:32" x14ac:dyDescent="0.3">
      <c r="B908" s="4"/>
      <c r="C908" s="4"/>
      <c r="D908" s="4"/>
      <c r="F908" s="4"/>
      <c r="I908" s="4"/>
      <c r="J908" s="4"/>
      <c r="K908" s="4"/>
      <c r="L908" s="4"/>
      <c r="M908" s="4"/>
      <c r="N908" s="4"/>
      <c r="P908" s="4"/>
      <c r="Q908" s="4"/>
      <c r="R908" s="4"/>
      <c r="T908" s="4"/>
      <c r="W908" s="4"/>
      <c r="X908" s="4"/>
      <c r="Y908" s="4"/>
      <c r="AA908" s="4"/>
      <c r="AD908" s="4"/>
      <c r="AE908" s="4"/>
      <c r="AF908" s="4"/>
    </row>
    <row r="909" spans="2:32" x14ac:dyDescent="0.3">
      <c r="B909" s="4"/>
      <c r="C909" s="4"/>
      <c r="D909" s="4"/>
      <c r="F909" s="4"/>
      <c r="I909" s="4"/>
      <c r="J909" s="4"/>
      <c r="K909" s="4"/>
      <c r="L909" s="4"/>
      <c r="M909" s="4"/>
      <c r="N909" s="4"/>
      <c r="P909" s="4"/>
      <c r="Q909" s="4"/>
      <c r="R909" s="4"/>
      <c r="T909" s="4"/>
      <c r="W909" s="4"/>
      <c r="X909" s="4"/>
      <c r="Y909" s="4"/>
      <c r="AA909" s="4"/>
      <c r="AD909" s="4"/>
      <c r="AE909" s="4"/>
      <c r="AF909" s="4"/>
    </row>
    <row r="910" spans="2:32" x14ac:dyDescent="0.3">
      <c r="B910" s="4"/>
      <c r="C910" s="4"/>
      <c r="D910" s="4"/>
      <c r="F910" s="4"/>
      <c r="I910" s="4"/>
      <c r="J910" s="4"/>
      <c r="K910" s="4"/>
      <c r="L910" s="4"/>
      <c r="M910" s="4"/>
      <c r="N910" s="4"/>
      <c r="P910" s="4"/>
      <c r="Q910" s="4"/>
      <c r="R910" s="4"/>
      <c r="T910" s="4"/>
      <c r="W910" s="4"/>
      <c r="X910" s="4"/>
      <c r="Y910" s="4"/>
      <c r="AA910" s="4"/>
      <c r="AD910" s="4"/>
      <c r="AE910" s="4"/>
      <c r="AF910" s="4"/>
    </row>
    <row r="911" spans="2:32" x14ac:dyDescent="0.3">
      <c r="B911" s="4"/>
      <c r="C911" s="4"/>
      <c r="D911" s="4"/>
      <c r="F911" s="4"/>
      <c r="I911" s="4"/>
      <c r="J911" s="4"/>
      <c r="K911" s="4"/>
      <c r="L911" s="4"/>
      <c r="M911" s="4"/>
      <c r="N911" s="4"/>
      <c r="P911" s="4"/>
      <c r="Q911" s="4"/>
      <c r="R911" s="4"/>
      <c r="T911" s="4"/>
      <c r="W911" s="4"/>
      <c r="X911" s="4"/>
      <c r="Y911" s="4"/>
      <c r="AA911" s="4"/>
      <c r="AD911" s="4"/>
      <c r="AE911" s="4"/>
      <c r="AF911" s="4"/>
    </row>
    <row r="912" spans="2:32" x14ac:dyDescent="0.3">
      <c r="B912" s="4"/>
      <c r="C912" s="4"/>
      <c r="D912" s="4"/>
      <c r="F912" s="4"/>
      <c r="I912" s="4"/>
      <c r="J912" s="4"/>
      <c r="K912" s="4"/>
      <c r="L912" s="4"/>
      <c r="M912" s="4"/>
      <c r="N912" s="4"/>
      <c r="P912" s="4"/>
      <c r="Q912" s="4"/>
      <c r="R912" s="4"/>
      <c r="T912" s="4"/>
      <c r="W912" s="4"/>
      <c r="X912" s="4"/>
      <c r="Y912" s="4"/>
      <c r="AA912" s="4"/>
      <c r="AD912" s="4"/>
      <c r="AE912" s="4"/>
      <c r="AF912" s="4"/>
    </row>
    <row r="913" spans="2:32" x14ac:dyDescent="0.3">
      <c r="B913" s="4"/>
      <c r="C913" s="4"/>
      <c r="D913" s="4"/>
      <c r="F913" s="4"/>
      <c r="I913" s="4"/>
      <c r="J913" s="4"/>
      <c r="K913" s="4"/>
      <c r="L913" s="4"/>
      <c r="M913" s="4"/>
      <c r="N913" s="4"/>
      <c r="P913" s="4"/>
      <c r="Q913" s="4"/>
      <c r="R913" s="4"/>
      <c r="T913" s="4"/>
      <c r="W913" s="4"/>
      <c r="X913" s="4"/>
      <c r="Y913" s="4"/>
      <c r="AA913" s="4"/>
      <c r="AD913" s="4"/>
      <c r="AE913" s="4"/>
      <c r="AF913" s="4"/>
    </row>
    <row r="914" spans="2:32" x14ac:dyDescent="0.3">
      <c r="B914" s="4"/>
      <c r="C914" s="4"/>
      <c r="D914" s="4"/>
      <c r="F914" s="4"/>
      <c r="I914" s="4"/>
      <c r="J914" s="4"/>
      <c r="K914" s="4"/>
      <c r="L914" s="4"/>
      <c r="M914" s="4"/>
      <c r="N914" s="4"/>
      <c r="P914" s="4"/>
      <c r="Q914" s="4"/>
      <c r="R914" s="4"/>
      <c r="T914" s="4"/>
      <c r="W914" s="4"/>
      <c r="X914" s="4"/>
      <c r="Y914" s="4"/>
      <c r="AA914" s="4"/>
      <c r="AD914" s="4"/>
      <c r="AE914" s="4"/>
      <c r="AF914" s="4"/>
    </row>
    <row r="915" spans="2:32" x14ac:dyDescent="0.3">
      <c r="B915" s="4"/>
      <c r="C915" s="4"/>
      <c r="D915" s="4"/>
      <c r="F915" s="4"/>
      <c r="I915" s="4"/>
      <c r="J915" s="4"/>
      <c r="K915" s="4"/>
      <c r="L915" s="4"/>
      <c r="M915" s="4"/>
      <c r="N915" s="4"/>
      <c r="P915" s="4"/>
      <c r="Q915" s="4"/>
      <c r="R915" s="4"/>
      <c r="T915" s="4"/>
      <c r="W915" s="4"/>
      <c r="X915" s="4"/>
      <c r="Y915" s="4"/>
      <c r="AA915" s="4"/>
      <c r="AD915" s="4"/>
      <c r="AE915" s="4"/>
      <c r="AF915" s="4"/>
    </row>
    <row r="916" spans="2:32" x14ac:dyDescent="0.3">
      <c r="B916" s="4"/>
      <c r="C916" s="4"/>
      <c r="D916" s="4"/>
      <c r="F916" s="4"/>
      <c r="I916" s="4"/>
      <c r="J916" s="4"/>
      <c r="K916" s="4"/>
      <c r="L916" s="4"/>
      <c r="M916" s="4"/>
      <c r="N916" s="4"/>
      <c r="P916" s="4"/>
      <c r="Q916" s="4"/>
      <c r="R916" s="4"/>
      <c r="T916" s="4"/>
      <c r="W916" s="4"/>
      <c r="X916" s="4"/>
      <c r="Y916" s="4"/>
      <c r="AA916" s="4"/>
      <c r="AD916" s="4"/>
      <c r="AE916" s="4"/>
      <c r="AF916" s="4"/>
    </row>
    <row r="917" spans="2:32" x14ac:dyDescent="0.3">
      <c r="B917" s="4"/>
      <c r="C917" s="4"/>
      <c r="D917" s="4"/>
      <c r="F917" s="4"/>
      <c r="I917" s="4"/>
      <c r="J917" s="4"/>
      <c r="K917" s="4"/>
      <c r="L917" s="4"/>
      <c r="M917" s="4"/>
      <c r="N917" s="4"/>
      <c r="P917" s="4"/>
      <c r="Q917" s="4"/>
      <c r="R917" s="4"/>
      <c r="T917" s="4"/>
      <c r="W917" s="4"/>
      <c r="X917" s="4"/>
      <c r="Y917" s="4"/>
      <c r="AA917" s="4"/>
      <c r="AD917" s="4"/>
      <c r="AE917" s="4"/>
      <c r="AF917" s="4"/>
    </row>
    <row r="918" spans="2:32" x14ac:dyDescent="0.3">
      <c r="B918" s="4"/>
      <c r="C918" s="4"/>
      <c r="D918" s="4"/>
      <c r="F918" s="4"/>
      <c r="I918" s="4"/>
      <c r="J918" s="4"/>
      <c r="K918" s="4"/>
      <c r="L918" s="4"/>
      <c r="M918" s="4"/>
      <c r="N918" s="4"/>
      <c r="P918" s="4"/>
      <c r="Q918" s="4"/>
      <c r="R918" s="4"/>
      <c r="T918" s="4"/>
      <c r="W918" s="4"/>
      <c r="X918" s="4"/>
      <c r="Y918" s="4"/>
      <c r="AA918" s="4"/>
      <c r="AD918" s="4"/>
      <c r="AE918" s="4"/>
      <c r="AF918" s="4"/>
    </row>
    <row r="919" spans="2:32" x14ac:dyDescent="0.3">
      <c r="B919" s="4"/>
      <c r="C919" s="4"/>
      <c r="D919" s="4"/>
      <c r="F919" s="4"/>
      <c r="I919" s="4"/>
      <c r="J919" s="4"/>
      <c r="K919" s="4"/>
      <c r="L919" s="4"/>
      <c r="M919" s="4"/>
      <c r="N919" s="4"/>
      <c r="P919" s="4"/>
      <c r="Q919" s="4"/>
      <c r="R919" s="4"/>
      <c r="T919" s="4"/>
      <c r="W919" s="4"/>
      <c r="X919" s="4"/>
      <c r="Y919" s="4"/>
      <c r="AA919" s="4"/>
      <c r="AD919" s="4"/>
      <c r="AE919" s="4"/>
      <c r="AF919" s="4"/>
    </row>
    <row r="920" spans="2:32" x14ac:dyDescent="0.3">
      <c r="B920" s="4"/>
      <c r="C920" s="4"/>
      <c r="D920" s="4"/>
      <c r="F920" s="4"/>
      <c r="I920" s="4"/>
      <c r="J920" s="4"/>
      <c r="K920" s="4"/>
      <c r="L920" s="4"/>
      <c r="M920" s="4"/>
      <c r="N920" s="4"/>
      <c r="P920" s="4"/>
      <c r="Q920" s="4"/>
      <c r="R920" s="4"/>
      <c r="T920" s="4"/>
      <c r="W920" s="4"/>
      <c r="X920" s="4"/>
      <c r="Y920" s="4"/>
      <c r="AA920" s="4"/>
      <c r="AD920" s="4"/>
      <c r="AE920" s="4"/>
      <c r="AF920" s="4"/>
    </row>
    <row r="921" spans="2:32" x14ac:dyDescent="0.3">
      <c r="B921" s="4"/>
      <c r="C921" s="4"/>
      <c r="D921" s="4"/>
      <c r="F921" s="4"/>
      <c r="I921" s="4"/>
      <c r="J921" s="4"/>
      <c r="K921" s="4"/>
      <c r="L921" s="4"/>
      <c r="M921" s="4"/>
      <c r="N921" s="4"/>
      <c r="P921" s="4"/>
      <c r="Q921" s="4"/>
      <c r="R921" s="4"/>
      <c r="T921" s="4"/>
      <c r="W921" s="4"/>
      <c r="X921" s="4"/>
      <c r="Y921" s="4"/>
      <c r="AA921" s="4"/>
      <c r="AD921" s="4"/>
      <c r="AE921" s="4"/>
      <c r="AF921" s="4"/>
    </row>
    <row r="922" spans="2:32" x14ac:dyDescent="0.3">
      <c r="B922" s="4"/>
      <c r="C922" s="4"/>
      <c r="D922" s="4"/>
      <c r="F922" s="4"/>
      <c r="I922" s="4"/>
      <c r="J922" s="4"/>
      <c r="K922" s="4"/>
      <c r="L922" s="4"/>
      <c r="M922" s="4"/>
      <c r="N922" s="4"/>
      <c r="P922" s="4"/>
      <c r="Q922" s="4"/>
      <c r="R922" s="4"/>
      <c r="T922" s="4"/>
      <c r="W922" s="4"/>
      <c r="X922" s="4"/>
      <c r="Y922" s="4"/>
      <c r="AA922" s="4"/>
      <c r="AD922" s="4"/>
      <c r="AE922" s="4"/>
      <c r="AF922" s="4"/>
    </row>
    <row r="923" spans="2:32" x14ac:dyDescent="0.3">
      <c r="B923" s="4"/>
      <c r="C923" s="4"/>
      <c r="D923" s="4"/>
      <c r="F923" s="4"/>
      <c r="I923" s="4"/>
      <c r="J923" s="4"/>
      <c r="K923" s="4"/>
      <c r="L923" s="4"/>
      <c r="M923" s="4"/>
      <c r="N923" s="4"/>
      <c r="P923" s="4"/>
      <c r="Q923" s="4"/>
      <c r="R923" s="4"/>
      <c r="T923" s="4"/>
      <c r="W923" s="4"/>
      <c r="X923" s="4"/>
      <c r="Y923" s="4"/>
      <c r="AA923" s="4"/>
      <c r="AD923" s="4"/>
      <c r="AE923" s="4"/>
      <c r="AF923" s="4"/>
    </row>
    <row r="924" spans="2:32" x14ac:dyDescent="0.3">
      <c r="B924" s="4"/>
      <c r="C924" s="4"/>
      <c r="D924" s="4"/>
      <c r="F924" s="4"/>
      <c r="I924" s="4"/>
      <c r="J924" s="4"/>
      <c r="K924" s="4"/>
      <c r="L924" s="4"/>
      <c r="M924" s="4"/>
      <c r="N924" s="4"/>
      <c r="P924" s="4"/>
      <c r="Q924" s="4"/>
      <c r="R924" s="4"/>
      <c r="T924" s="4"/>
      <c r="W924" s="4"/>
      <c r="X924" s="4"/>
      <c r="Y924" s="4"/>
      <c r="AA924" s="4"/>
      <c r="AD924" s="4"/>
      <c r="AE924" s="4"/>
      <c r="AF924" s="4"/>
    </row>
    <row r="925" spans="2:32" x14ac:dyDescent="0.3">
      <c r="B925" s="4"/>
      <c r="C925" s="4"/>
      <c r="D925" s="4"/>
      <c r="F925" s="4"/>
      <c r="I925" s="4"/>
      <c r="J925" s="4"/>
      <c r="K925" s="4"/>
      <c r="L925" s="4"/>
      <c r="M925" s="4"/>
      <c r="N925" s="4"/>
      <c r="P925" s="4"/>
      <c r="Q925" s="4"/>
      <c r="R925" s="4"/>
      <c r="T925" s="4"/>
      <c r="W925" s="4"/>
      <c r="X925" s="4"/>
      <c r="Y925" s="4"/>
      <c r="AA925" s="4"/>
      <c r="AD925" s="4"/>
      <c r="AE925" s="4"/>
      <c r="AF925" s="4"/>
    </row>
    <row r="926" spans="2:32" x14ac:dyDescent="0.3">
      <c r="B926" s="4"/>
      <c r="C926" s="4"/>
      <c r="D926" s="4"/>
      <c r="F926" s="4"/>
      <c r="I926" s="4"/>
      <c r="J926" s="4"/>
      <c r="K926" s="4"/>
      <c r="L926" s="4"/>
      <c r="M926" s="4"/>
      <c r="N926" s="4"/>
      <c r="P926" s="4"/>
      <c r="Q926" s="4"/>
      <c r="R926" s="4"/>
      <c r="T926" s="4"/>
      <c r="W926" s="4"/>
      <c r="X926" s="4"/>
      <c r="Y926" s="4"/>
      <c r="AA926" s="4"/>
      <c r="AD926" s="4"/>
      <c r="AE926" s="4"/>
      <c r="AF926" s="4"/>
    </row>
    <row r="927" spans="2:32" x14ac:dyDescent="0.3">
      <c r="B927" s="4"/>
      <c r="C927" s="4"/>
      <c r="D927" s="4"/>
      <c r="F927" s="4"/>
      <c r="I927" s="4"/>
      <c r="J927" s="4"/>
      <c r="K927" s="4"/>
      <c r="L927" s="4"/>
      <c r="M927" s="4"/>
      <c r="N927" s="4"/>
      <c r="P927" s="4"/>
      <c r="Q927" s="4"/>
      <c r="R927" s="4"/>
      <c r="T927" s="4"/>
      <c r="W927" s="4"/>
      <c r="X927" s="4"/>
      <c r="Y927" s="4"/>
      <c r="AA927" s="4"/>
      <c r="AD927" s="4"/>
      <c r="AE927" s="4"/>
      <c r="AF927" s="4"/>
    </row>
    <row r="928" spans="2:32" x14ac:dyDescent="0.3">
      <c r="B928" s="4"/>
      <c r="C928" s="4"/>
      <c r="D928" s="4"/>
      <c r="F928" s="4"/>
      <c r="I928" s="4"/>
      <c r="J928" s="4"/>
      <c r="K928" s="4"/>
      <c r="L928" s="4"/>
      <c r="M928" s="4"/>
      <c r="N928" s="4"/>
      <c r="P928" s="4"/>
      <c r="Q928" s="4"/>
      <c r="R928" s="4"/>
      <c r="T928" s="4"/>
      <c r="W928" s="4"/>
      <c r="X928" s="4"/>
      <c r="Y928" s="4"/>
      <c r="AA928" s="4"/>
      <c r="AD928" s="4"/>
      <c r="AE928" s="4"/>
      <c r="AF928" s="4"/>
    </row>
    <row r="929" spans="2:32" x14ac:dyDescent="0.3">
      <c r="B929" s="4"/>
      <c r="C929" s="4"/>
      <c r="D929" s="4"/>
      <c r="F929" s="4"/>
      <c r="I929" s="4"/>
      <c r="J929" s="4"/>
      <c r="K929" s="4"/>
      <c r="L929" s="4"/>
      <c r="M929" s="4"/>
      <c r="N929" s="4"/>
      <c r="P929" s="4"/>
      <c r="Q929" s="4"/>
      <c r="R929" s="4"/>
      <c r="T929" s="4"/>
      <c r="W929" s="4"/>
      <c r="X929" s="4"/>
      <c r="Y929" s="4"/>
      <c r="AA929" s="4"/>
      <c r="AD929" s="4"/>
      <c r="AE929" s="4"/>
      <c r="AF929" s="4"/>
    </row>
    <row r="930" spans="2:32" x14ac:dyDescent="0.3">
      <c r="B930" s="4"/>
      <c r="C930" s="4"/>
      <c r="D930" s="4"/>
      <c r="F930" s="4"/>
      <c r="I930" s="4"/>
      <c r="J930" s="4"/>
      <c r="K930" s="4"/>
      <c r="L930" s="4"/>
      <c r="M930" s="4"/>
      <c r="N930" s="4"/>
      <c r="P930" s="4"/>
      <c r="Q930" s="4"/>
      <c r="R930" s="4"/>
      <c r="T930" s="4"/>
      <c r="W930" s="4"/>
      <c r="X930" s="4"/>
      <c r="Y930" s="4"/>
      <c r="AA930" s="4"/>
      <c r="AD930" s="4"/>
      <c r="AE930" s="4"/>
      <c r="AF930" s="4"/>
    </row>
    <row r="931" spans="2:32" x14ac:dyDescent="0.3">
      <c r="B931" s="4"/>
      <c r="C931" s="4"/>
      <c r="D931" s="4"/>
      <c r="F931" s="4"/>
      <c r="I931" s="4"/>
      <c r="J931" s="4"/>
      <c r="K931" s="4"/>
      <c r="L931" s="4"/>
      <c r="M931" s="4"/>
      <c r="N931" s="4"/>
      <c r="P931" s="4"/>
      <c r="Q931" s="4"/>
      <c r="R931" s="4"/>
      <c r="T931" s="4"/>
      <c r="W931" s="4"/>
      <c r="X931" s="4"/>
      <c r="Y931" s="4"/>
      <c r="AA931" s="4"/>
      <c r="AD931" s="4"/>
      <c r="AE931" s="4"/>
      <c r="AF931" s="4"/>
    </row>
    <row r="932" spans="2:32" x14ac:dyDescent="0.3">
      <c r="B932" s="4"/>
      <c r="C932" s="4"/>
      <c r="D932" s="4"/>
      <c r="F932" s="4"/>
      <c r="I932" s="4"/>
      <c r="J932" s="4"/>
      <c r="K932" s="4"/>
      <c r="L932" s="4"/>
      <c r="M932" s="4"/>
      <c r="N932" s="4"/>
      <c r="P932" s="4"/>
      <c r="Q932" s="4"/>
      <c r="R932" s="4"/>
      <c r="T932" s="4"/>
      <c r="W932" s="4"/>
      <c r="X932" s="4"/>
      <c r="Y932" s="4"/>
      <c r="AA932" s="4"/>
      <c r="AD932" s="4"/>
      <c r="AE932" s="4"/>
      <c r="AF932" s="4"/>
    </row>
    <row r="933" spans="2:32" x14ac:dyDescent="0.3">
      <c r="B933" s="4"/>
      <c r="C933" s="4"/>
      <c r="D933" s="4"/>
      <c r="F933" s="4"/>
      <c r="I933" s="4"/>
      <c r="J933" s="4"/>
      <c r="K933" s="4"/>
      <c r="L933" s="4"/>
      <c r="M933" s="4"/>
      <c r="N933" s="4"/>
      <c r="P933" s="4"/>
      <c r="Q933" s="4"/>
      <c r="R933" s="4"/>
      <c r="T933" s="4"/>
      <c r="W933" s="4"/>
      <c r="X933" s="4"/>
      <c r="Y933" s="4"/>
      <c r="AA933" s="4"/>
      <c r="AD933" s="4"/>
      <c r="AE933" s="4"/>
      <c r="AF933" s="4"/>
    </row>
    <row r="934" spans="2:32" x14ac:dyDescent="0.3">
      <c r="B934" s="4"/>
      <c r="C934" s="4"/>
      <c r="D934" s="4"/>
      <c r="F934" s="4"/>
      <c r="I934" s="4"/>
      <c r="J934" s="4"/>
      <c r="K934" s="4"/>
      <c r="L934" s="4"/>
      <c r="M934" s="4"/>
      <c r="N934" s="4"/>
      <c r="P934" s="4"/>
      <c r="Q934" s="4"/>
      <c r="R934" s="4"/>
      <c r="T934" s="4"/>
      <c r="W934" s="4"/>
      <c r="X934" s="4"/>
      <c r="Y934" s="4"/>
      <c r="AA934" s="4"/>
      <c r="AD934" s="4"/>
      <c r="AE934" s="4"/>
      <c r="AF934" s="4"/>
    </row>
    <row r="935" spans="2:32" x14ac:dyDescent="0.3">
      <c r="B935" s="4"/>
      <c r="C935" s="4"/>
      <c r="D935" s="4"/>
      <c r="F935" s="4"/>
      <c r="I935" s="4"/>
      <c r="J935" s="4"/>
      <c r="K935" s="4"/>
      <c r="L935" s="4"/>
      <c r="M935" s="4"/>
      <c r="N935" s="4"/>
      <c r="P935" s="4"/>
      <c r="Q935" s="4"/>
      <c r="R935" s="4"/>
      <c r="T935" s="4"/>
      <c r="W935" s="4"/>
      <c r="X935" s="4"/>
      <c r="Y935" s="4"/>
      <c r="AA935" s="4"/>
      <c r="AD935" s="4"/>
      <c r="AE935" s="4"/>
      <c r="AF935" s="4"/>
    </row>
    <row r="936" spans="2:32" x14ac:dyDescent="0.3">
      <c r="B936" s="4"/>
      <c r="C936" s="4"/>
      <c r="D936" s="4"/>
      <c r="F936" s="4"/>
      <c r="I936" s="4"/>
      <c r="J936" s="4"/>
      <c r="K936" s="4"/>
      <c r="L936" s="4"/>
      <c r="M936" s="4"/>
      <c r="N936" s="4"/>
      <c r="P936" s="4"/>
      <c r="Q936" s="4"/>
      <c r="R936" s="4"/>
      <c r="T936" s="4"/>
      <c r="W936" s="4"/>
      <c r="X936" s="4"/>
      <c r="Y936" s="4"/>
      <c r="AA936" s="4"/>
      <c r="AD936" s="4"/>
      <c r="AE936" s="4"/>
      <c r="AF936" s="4"/>
    </row>
    <row r="937" spans="2:32" x14ac:dyDescent="0.3">
      <c r="B937" s="4"/>
      <c r="C937" s="4"/>
      <c r="D937" s="4"/>
      <c r="F937" s="4"/>
      <c r="I937" s="4"/>
      <c r="J937" s="4"/>
      <c r="K937" s="4"/>
      <c r="L937" s="4"/>
      <c r="M937" s="4"/>
      <c r="N937" s="4"/>
      <c r="P937" s="4"/>
      <c r="Q937" s="4"/>
      <c r="R937" s="4"/>
      <c r="T937" s="4"/>
      <c r="W937" s="4"/>
      <c r="X937" s="4"/>
      <c r="Y937" s="4"/>
      <c r="AA937" s="4"/>
      <c r="AD937" s="4"/>
      <c r="AE937" s="4"/>
      <c r="AF937" s="4"/>
    </row>
    <row r="938" spans="2:32" x14ac:dyDescent="0.3">
      <c r="B938" s="4"/>
      <c r="C938" s="4"/>
      <c r="D938" s="4"/>
      <c r="F938" s="4"/>
      <c r="I938" s="4"/>
      <c r="J938" s="4"/>
      <c r="K938" s="4"/>
      <c r="L938" s="4"/>
      <c r="M938" s="4"/>
      <c r="N938" s="4"/>
      <c r="P938" s="4"/>
      <c r="Q938" s="4"/>
      <c r="R938" s="4"/>
      <c r="T938" s="4"/>
      <c r="W938" s="4"/>
      <c r="X938" s="4"/>
      <c r="Y938" s="4"/>
      <c r="AA938" s="4"/>
      <c r="AD938" s="4"/>
      <c r="AE938" s="4"/>
      <c r="AF938" s="4"/>
    </row>
    <row r="939" spans="2:32" x14ac:dyDescent="0.3">
      <c r="B939" s="4"/>
      <c r="C939" s="4"/>
      <c r="D939" s="4"/>
      <c r="F939" s="4"/>
      <c r="I939" s="4"/>
      <c r="J939" s="4"/>
      <c r="K939" s="4"/>
      <c r="L939" s="4"/>
      <c r="M939" s="4"/>
      <c r="N939" s="4"/>
      <c r="P939" s="4"/>
      <c r="Q939" s="4"/>
      <c r="R939" s="4"/>
      <c r="T939" s="4"/>
      <c r="W939" s="4"/>
      <c r="X939" s="4"/>
      <c r="Y939" s="4"/>
      <c r="AA939" s="4"/>
      <c r="AD939" s="4"/>
      <c r="AE939" s="4"/>
      <c r="AF939" s="4"/>
    </row>
    <row r="940" spans="2:32" x14ac:dyDescent="0.3">
      <c r="B940" s="4"/>
      <c r="C940" s="4"/>
      <c r="D940" s="4"/>
      <c r="F940" s="4"/>
      <c r="I940" s="4"/>
      <c r="J940" s="4"/>
      <c r="K940" s="4"/>
      <c r="L940" s="4"/>
      <c r="M940" s="4"/>
      <c r="N940" s="4"/>
      <c r="P940" s="4"/>
      <c r="Q940" s="4"/>
      <c r="R940" s="4"/>
      <c r="T940" s="4"/>
      <c r="W940" s="4"/>
      <c r="X940" s="4"/>
      <c r="Y940" s="4"/>
      <c r="AA940" s="4"/>
      <c r="AD940" s="4"/>
      <c r="AE940" s="4"/>
      <c r="AF940" s="4"/>
    </row>
    <row r="941" spans="2:32" x14ac:dyDescent="0.3">
      <c r="B941" s="4"/>
      <c r="C941" s="4"/>
      <c r="D941" s="4"/>
      <c r="F941" s="4"/>
      <c r="I941" s="4"/>
      <c r="J941" s="4"/>
      <c r="K941" s="4"/>
      <c r="L941" s="4"/>
      <c r="M941" s="4"/>
      <c r="N941" s="4"/>
      <c r="P941" s="4"/>
      <c r="Q941" s="4"/>
      <c r="R941" s="4"/>
      <c r="T941" s="4"/>
      <c r="W941" s="4"/>
      <c r="X941" s="4"/>
      <c r="Y941" s="4"/>
      <c r="AA941" s="4"/>
      <c r="AD941" s="4"/>
      <c r="AE941" s="4"/>
      <c r="AF941" s="4"/>
    </row>
    <row r="942" spans="2:32" x14ac:dyDescent="0.3">
      <c r="B942" s="4"/>
      <c r="C942" s="4"/>
      <c r="D942" s="4"/>
      <c r="F942" s="4"/>
      <c r="I942" s="4"/>
      <c r="J942" s="4"/>
      <c r="K942" s="4"/>
      <c r="L942" s="4"/>
      <c r="M942" s="4"/>
      <c r="N942" s="4"/>
      <c r="P942" s="4"/>
      <c r="Q942" s="4"/>
      <c r="R942" s="4"/>
      <c r="T942" s="4"/>
      <c r="W942" s="4"/>
      <c r="X942" s="4"/>
      <c r="Y942" s="4"/>
      <c r="AA942" s="4"/>
      <c r="AD942" s="4"/>
      <c r="AE942" s="4"/>
      <c r="AF942" s="4"/>
    </row>
    <row r="943" spans="2:32" x14ac:dyDescent="0.3">
      <c r="B943" s="4"/>
      <c r="C943" s="4"/>
      <c r="D943" s="4"/>
      <c r="F943" s="4"/>
      <c r="I943" s="4"/>
      <c r="J943" s="4"/>
      <c r="K943" s="4"/>
      <c r="L943" s="4"/>
      <c r="M943" s="4"/>
      <c r="N943" s="4"/>
      <c r="P943" s="4"/>
      <c r="Q943" s="4"/>
      <c r="R943" s="4"/>
      <c r="T943" s="4"/>
      <c r="W943" s="4"/>
      <c r="X943" s="4"/>
      <c r="Y943" s="4"/>
      <c r="AA943" s="4"/>
      <c r="AD943" s="4"/>
      <c r="AE943" s="4"/>
      <c r="AF943" s="4"/>
    </row>
    <row r="944" spans="2:32" x14ac:dyDescent="0.3">
      <c r="B944" s="4"/>
      <c r="C944" s="4"/>
      <c r="D944" s="4"/>
      <c r="F944" s="4"/>
      <c r="I944" s="4"/>
      <c r="J944" s="4"/>
      <c r="K944" s="4"/>
      <c r="L944" s="4"/>
      <c r="M944" s="4"/>
      <c r="N944" s="4"/>
      <c r="P944" s="4"/>
      <c r="Q944" s="4"/>
      <c r="R944" s="4"/>
      <c r="T944" s="4"/>
      <c r="W944" s="4"/>
      <c r="X944" s="4"/>
      <c r="Y944" s="4"/>
      <c r="AA944" s="4"/>
      <c r="AD944" s="4"/>
      <c r="AE944" s="4"/>
      <c r="AF944" s="4"/>
    </row>
    <row r="945" spans="2:32" x14ac:dyDescent="0.3">
      <c r="B945" s="4"/>
      <c r="C945" s="4"/>
      <c r="D945" s="4"/>
      <c r="F945" s="4"/>
      <c r="I945" s="4"/>
      <c r="J945" s="4"/>
      <c r="K945" s="4"/>
      <c r="L945" s="4"/>
      <c r="M945" s="4"/>
      <c r="N945" s="4"/>
      <c r="P945" s="4"/>
      <c r="Q945" s="4"/>
      <c r="R945" s="4"/>
      <c r="T945" s="4"/>
      <c r="W945" s="4"/>
      <c r="X945" s="4"/>
      <c r="Y945" s="4"/>
      <c r="AA945" s="4"/>
      <c r="AD945" s="4"/>
      <c r="AE945" s="4"/>
      <c r="AF945" s="4"/>
    </row>
    <row r="946" spans="2:32" x14ac:dyDescent="0.3">
      <c r="B946" s="4"/>
      <c r="C946" s="4"/>
      <c r="D946" s="4"/>
      <c r="F946" s="4"/>
      <c r="I946" s="4"/>
      <c r="J946" s="4"/>
      <c r="K946" s="4"/>
      <c r="L946" s="4"/>
      <c r="M946" s="4"/>
      <c r="N946" s="4"/>
      <c r="P946" s="4"/>
      <c r="Q946" s="4"/>
      <c r="R946" s="4"/>
      <c r="T946" s="4"/>
      <c r="W946" s="4"/>
      <c r="X946" s="4"/>
      <c r="Y946" s="4"/>
      <c r="AA946" s="4"/>
      <c r="AD946" s="4"/>
      <c r="AE946" s="4"/>
      <c r="AF946" s="4"/>
    </row>
    <row r="947" spans="2:32" x14ac:dyDescent="0.3">
      <c r="B947" s="4"/>
      <c r="C947" s="4"/>
      <c r="D947" s="4"/>
      <c r="F947" s="4"/>
      <c r="I947" s="4"/>
      <c r="J947" s="4"/>
      <c r="K947" s="4"/>
      <c r="L947" s="4"/>
      <c r="M947" s="4"/>
      <c r="N947" s="4"/>
      <c r="P947" s="4"/>
      <c r="Q947" s="4"/>
      <c r="R947" s="4"/>
      <c r="T947" s="4"/>
      <c r="W947" s="4"/>
      <c r="X947" s="4"/>
      <c r="Y947" s="4"/>
      <c r="AA947" s="4"/>
      <c r="AD947" s="4"/>
      <c r="AE947" s="4"/>
      <c r="AF947" s="4"/>
    </row>
    <row r="948" spans="2:32" x14ac:dyDescent="0.3">
      <c r="B948" s="4"/>
      <c r="C948" s="4"/>
      <c r="D948" s="4"/>
      <c r="F948" s="4"/>
      <c r="I948" s="4"/>
      <c r="J948" s="4"/>
      <c r="K948" s="4"/>
      <c r="L948" s="4"/>
      <c r="M948" s="4"/>
      <c r="N948" s="4"/>
      <c r="P948" s="4"/>
      <c r="Q948" s="4"/>
      <c r="R948" s="4"/>
      <c r="T948" s="4"/>
      <c r="W948" s="4"/>
      <c r="X948" s="4"/>
      <c r="Y948" s="4"/>
      <c r="AA948" s="4"/>
      <c r="AD948" s="4"/>
      <c r="AE948" s="4"/>
      <c r="AF948" s="4"/>
    </row>
    <row r="949" spans="2:32" x14ac:dyDescent="0.3">
      <c r="B949" s="4"/>
      <c r="C949" s="4"/>
      <c r="D949" s="4"/>
      <c r="F949" s="4"/>
      <c r="I949" s="4"/>
      <c r="J949" s="4"/>
      <c r="K949" s="4"/>
      <c r="L949" s="4"/>
      <c r="M949" s="4"/>
      <c r="N949" s="4"/>
      <c r="P949" s="4"/>
      <c r="Q949" s="4"/>
      <c r="R949" s="4"/>
      <c r="T949" s="4"/>
      <c r="W949" s="4"/>
      <c r="X949" s="4"/>
      <c r="Y949" s="4"/>
      <c r="AA949" s="4"/>
      <c r="AD949" s="4"/>
      <c r="AE949" s="4"/>
      <c r="AF949" s="4"/>
    </row>
    <row r="950" spans="2:32" x14ac:dyDescent="0.3">
      <c r="B950" s="4"/>
      <c r="C950" s="4"/>
      <c r="D950" s="4"/>
      <c r="F950" s="4"/>
      <c r="I950" s="4"/>
      <c r="J950" s="4"/>
      <c r="K950" s="4"/>
      <c r="L950" s="4"/>
      <c r="M950" s="4"/>
      <c r="N950" s="4"/>
      <c r="P950" s="4"/>
      <c r="Q950" s="4"/>
      <c r="R950" s="4"/>
      <c r="T950" s="4"/>
      <c r="W950" s="4"/>
      <c r="X950" s="4"/>
      <c r="Y950" s="4"/>
      <c r="AA950" s="4"/>
      <c r="AD950" s="4"/>
      <c r="AE950" s="4"/>
      <c r="AF950" s="4"/>
    </row>
    <row r="951" spans="2:32" x14ac:dyDescent="0.3">
      <c r="B951" s="4"/>
      <c r="C951" s="4"/>
      <c r="D951" s="4"/>
      <c r="F951" s="4"/>
      <c r="I951" s="4"/>
      <c r="J951" s="4"/>
      <c r="K951" s="4"/>
      <c r="L951" s="4"/>
      <c r="M951" s="4"/>
      <c r="N951" s="4"/>
      <c r="P951" s="4"/>
      <c r="Q951" s="4"/>
      <c r="R951" s="4"/>
      <c r="T951" s="4"/>
      <c r="W951" s="4"/>
      <c r="X951" s="4"/>
      <c r="Y951" s="4"/>
      <c r="AA951" s="4"/>
      <c r="AD951" s="4"/>
      <c r="AE951" s="4"/>
      <c r="AF951" s="4"/>
    </row>
    <row r="952" spans="2:32" x14ac:dyDescent="0.3">
      <c r="B952" s="4"/>
      <c r="C952" s="4"/>
      <c r="D952" s="4"/>
      <c r="F952" s="4"/>
      <c r="I952" s="4"/>
      <c r="J952" s="4"/>
      <c r="K952" s="4"/>
      <c r="L952" s="4"/>
      <c r="M952" s="4"/>
      <c r="N952" s="4"/>
      <c r="P952" s="4"/>
      <c r="Q952" s="4"/>
      <c r="R952" s="4"/>
      <c r="T952" s="4"/>
      <c r="W952" s="4"/>
      <c r="X952" s="4"/>
      <c r="Y952" s="4"/>
      <c r="AA952" s="4"/>
      <c r="AD952" s="4"/>
      <c r="AE952" s="4"/>
      <c r="AF952" s="4"/>
    </row>
    <row r="953" spans="2:32" x14ac:dyDescent="0.3">
      <c r="B953" s="4"/>
      <c r="C953" s="4"/>
      <c r="D953" s="4"/>
      <c r="F953" s="4"/>
      <c r="I953" s="4"/>
      <c r="J953" s="4"/>
      <c r="K953" s="4"/>
      <c r="L953" s="4"/>
      <c r="M953" s="4"/>
      <c r="N953" s="4"/>
      <c r="P953" s="4"/>
      <c r="Q953" s="4"/>
      <c r="R953" s="4"/>
      <c r="T953" s="4"/>
      <c r="W953" s="4"/>
      <c r="X953" s="4"/>
      <c r="Y953" s="4"/>
      <c r="AA953" s="4"/>
      <c r="AD953" s="4"/>
      <c r="AE953" s="4"/>
      <c r="AF953" s="4"/>
    </row>
    <row r="954" spans="2:32" x14ac:dyDescent="0.3">
      <c r="B954" s="4"/>
      <c r="C954" s="4"/>
      <c r="D954" s="4"/>
      <c r="F954" s="4"/>
      <c r="I954" s="4"/>
      <c r="J954" s="4"/>
      <c r="K954" s="4"/>
      <c r="L954" s="4"/>
      <c r="M954" s="4"/>
      <c r="N954" s="4"/>
      <c r="P954" s="4"/>
      <c r="Q954" s="4"/>
      <c r="R954" s="4"/>
      <c r="T954" s="4"/>
      <c r="W954" s="4"/>
      <c r="X954" s="4"/>
      <c r="Y954" s="4"/>
      <c r="AA954" s="4"/>
      <c r="AD954" s="4"/>
      <c r="AE954" s="4"/>
      <c r="AF954" s="4"/>
    </row>
    <row r="955" spans="2:32" x14ac:dyDescent="0.3">
      <c r="B955" s="4"/>
      <c r="C955" s="4"/>
      <c r="D955" s="4"/>
      <c r="F955" s="4"/>
      <c r="I955" s="4"/>
      <c r="J955" s="4"/>
      <c r="K955" s="4"/>
      <c r="L955" s="4"/>
      <c r="M955" s="4"/>
      <c r="N955" s="4"/>
      <c r="P955" s="4"/>
      <c r="Q955" s="4"/>
      <c r="R955" s="4"/>
      <c r="T955" s="4"/>
      <c r="W955" s="4"/>
      <c r="X955" s="4"/>
      <c r="Y955" s="4"/>
      <c r="AA955" s="4"/>
      <c r="AD955" s="4"/>
      <c r="AE955" s="4"/>
      <c r="AF955" s="4"/>
    </row>
    <row r="956" spans="2:32" x14ac:dyDescent="0.3">
      <c r="B956" s="4"/>
      <c r="C956" s="4"/>
      <c r="D956" s="4"/>
      <c r="F956" s="4"/>
      <c r="I956" s="4"/>
      <c r="J956" s="4"/>
      <c r="K956" s="4"/>
      <c r="L956" s="4"/>
      <c r="M956" s="4"/>
      <c r="N956" s="4"/>
      <c r="P956" s="4"/>
      <c r="Q956" s="4"/>
      <c r="R956" s="4"/>
      <c r="T956" s="4"/>
      <c r="W956" s="4"/>
      <c r="X956" s="4"/>
      <c r="Y956" s="4"/>
      <c r="AA956" s="4"/>
      <c r="AD956" s="4"/>
      <c r="AE956" s="4"/>
      <c r="AF956" s="4"/>
    </row>
    <row r="957" spans="2:32" x14ac:dyDescent="0.3">
      <c r="B957" s="4"/>
      <c r="C957" s="4"/>
      <c r="D957" s="4"/>
      <c r="F957" s="4"/>
      <c r="I957" s="4"/>
      <c r="J957" s="4"/>
      <c r="K957" s="4"/>
      <c r="L957" s="4"/>
      <c r="M957" s="4"/>
      <c r="N957" s="4"/>
      <c r="P957" s="4"/>
      <c r="Q957" s="4"/>
      <c r="R957" s="4"/>
      <c r="T957" s="4"/>
      <c r="W957" s="4"/>
      <c r="X957" s="4"/>
      <c r="Y957" s="4"/>
      <c r="AA957" s="4"/>
      <c r="AD957" s="4"/>
      <c r="AE957" s="4"/>
      <c r="AF957" s="4"/>
    </row>
    <row r="958" spans="2:32" x14ac:dyDescent="0.3">
      <c r="B958" s="4"/>
      <c r="C958" s="4"/>
      <c r="D958" s="4"/>
      <c r="F958" s="4"/>
      <c r="I958" s="4"/>
      <c r="J958" s="4"/>
      <c r="K958" s="4"/>
      <c r="L958" s="4"/>
      <c r="M958" s="4"/>
      <c r="N958" s="4"/>
      <c r="P958" s="4"/>
      <c r="Q958" s="4"/>
      <c r="R958" s="4"/>
      <c r="T958" s="4"/>
      <c r="W958" s="4"/>
      <c r="X958" s="4"/>
      <c r="Y958" s="4"/>
      <c r="AA958" s="4"/>
      <c r="AD958" s="4"/>
      <c r="AE958" s="4"/>
      <c r="AF958" s="4"/>
    </row>
    <row r="959" spans="2:32" x14ac:dyDescent="0.3">
      <c r="B959" s="4"/>
      <c r="C959" s="4"/>
      <c r="D959" s="4"/>
      <c r="F959" s="4"/>
      <c r="I959" s="4"/>
      <c r="J959" s="4"/>
      <c r="K959" s="4"/>
      <c r="L959" s="4"/>
      <c r="M959" s="4"/>
      <c r="N959" s="4"/>
      <c r="P959" s="4"/>
      <c r="Q959" s="4"/>
      <c r="R959" s="4"/>
      <c r="T959" s="4"/>
      <c r="W959" s="4"/>
      <c r="X959" s="4"/>
      <c r="Y959" s="4"/>
      <c r="AA959" s="4"/>
      <c r="AD959" s="4"/>
      <c r="AE959" s="4"/>
      <c r="AF959" s="4"/>
    </row>
    <row r="960" spans="2:32" x14ac:dyDescent="0.3">
      <c r="B960" s="4"/>
      <c r="C960" s="4"/>
      <c r="D960" s="4"/>
      <c r="F960" s="4"/>
      <c r="I960" s="4"/>
      <c r="J960" s="4"/>
      <c r="K960" s="4"/>
      <c r="L960" s="4"/>
      <c r="M960" s="4"/>
      <c r="N960" s="4"/>
      <c r="P960" s="4"/>
      <c r="Q960" s="4"/>
      <c r="R960" s="4"/>
      <c r="T960" s="4"/>
      <c r="W960" s="4"/>
      <c r="X960" s="4"/>
      <c r="Y960" s="4"/>
      <c r="AA960" s="4"/>
      <c r="AD960" s="4"/>
      <c r="AE960" s="4"/>
      <c r="AF960" s="4"/>
    </row>
    <row r="961" spans="2:32" x14ac:dyDescent="0.3">
      <c r="B961" s="4"/>
      <c r="C961" s="4"/>
      <c r="D961" s="4"/>
      <c r="F961" s="4"/>
      <c r="I961" s="4"/>
      <c r="J961" s="4"/>
      <c r="K961" s="4"/>
      <c r="L961" s="4"/>
      <c r="M961" s="4"/>
      <c r="N961" s="4"/>
      <c r="P961" s="4"/>
      <c r="Q961" s="4"/>
      <c r="R961" s="4"/>
      <c r="T961" s="4"/>
      <c r="W961" s="4"/>
      <c r="X961" s="4"/>
      <c r="Y961" s="4"/>
      <c r="AA961" s="4"/>
      <c r="AD961" s="4"/>
      <c r="AE961" s="4"/>
      <c r="AF961" s="4"/>
    </row>
    <row r="962" spans="2:32" x14ac:dyDescent="0.3">
      <c r="B962" s="4"/>
      <c r="C962" s="4"/>
      <c r="D962" s="4"/>
      <c r="F962" s="4"/>
      <c r="I962" s="4"/>
      <c r="J962" s="4"/>
      <c r="K962" s="4"/>
      <c r="L962" s="4"/>
      <c r="M962" s="4"/>
      <c r="N962" s="4"/>
      <c r="P962" s="4"/>
      <c r="Q962" s="4"/>
      <c r="R962" s="4"/>
      <c r="T962" s="4"/>
      <c r="W962" s="4"/>
      <c r="X962" s="4"/>
      <c r="Y962" s="4"/>
      <c r="AA962" s="4"/>
      <c r="AD962" s="4"/>
      <c r="AE962" s="4"/>
      <c r="AF962" s="4"/>
    </row>
    <row r="963" spans="2:32" x14ac:dyDescent="0.3">
      <c r="B963" s="4"/>
      <c r="C963" s="4"/>
      <c r="D963" s="4"/>
      <c r="F963" s="4"/>
      <c r="I963" s="4"/>
      <c r="J963" s="4"/>
      <c r="K963" s="4"/>
      <c r="L963" s="4"/>
      <c r="M963" s="4"/>
      <c r="N963" s="4"/>
      <c r="P963" s="4"/>
      <c r="Q963" s="4"/>
      <c r="R963" s="4"/>
      <c r="T963" s="4"/>
      <c r="W963" s="4"/>
      <c r="X963" s="4"/>
      <c r="Y963" s="4"/>
      <c r="AA963" s="4"/>
      <c r="AD963" s="4"/>
      <c r="AE963" s="4"/>
      <c r="AF963" s="4"/>
    </row>
    <row r="964" spans="2:32" x14ac:dyDescent="0.3">
      <c r="B964" s="4"/>
      <c r="C964" s="4"/>
      <c r="D964" s="4"/>
      <c r="F964" s="4"/>
      <c r="I964" s="4"/>
      <c r="J964" s="4"/>
      <c r="K964" s="4"/>
      <c r="L964" s="4"/>
      <c r="M964" s="4"/>
      <c r="N964" s="4"/>
      <c r="P964" s="4"/>
      <c r="Q964" s="4"/>
      <c r="R964" s="4"/>
      <c r="T964" s="4"/>
      <c r="W964" s="4"/>
      <c r="X964" s="4"/>
      <c r="Y964" s="4"/>
      <c r="AA964" s="4"/>
      <c r="AD964" s="4"/>
      <c r="AE964" s="4"/>
      <c r="AF964" s="4"/>
    </row>
    <row r="965" spans="2:32" x14ac:dyDescent="0.3">
      <c r="B965" s="4"/>
      <c r="C965" s="4"/>
      <c r="D965" s="4"/>
      <c r="F965" s="4"/>
      <c r="I965" s="4"/>
      <c r="J965" s="4"/>
      <c r="K965" s="4"/>
      <c r="L965" s="4"/>
      <c r="M965" s="4"/>
      <c r="N965" s="4"/>
      <c r="P965" s="4"/>
      <c r="Q965" s="4"/>
      <c r="R965" s="4"/>
      <c r="T965" s="4"/>
      <c r="W965" s="4"/>
      <c r="X965" s="4"/>
      <c r="Y965" s="4"/>
      <c r="AA965" s="4"/>
      <c r="AD965" s="4"/>
      <c r="AE965" s="4"/>
      <c r="AF965" s="4"/>
    </row>
    <row r="966" spans="2:32" x14ac:dyDescent="0.3">
      <c r="B966" s="4"/>
      <c r="C966" s="4"/>
      <c r="D966" s="4"/>
      <c r="F966" s="4"/>
      <c r="I966" s="4"/>
      <c r="J966" s="4"/>
      <c r="K966" s="4"/>
      <c r="L966" s="4"/>
      <c r="M966" s="4"/>
      <c r="N966" s="4"/>
      <c r="P966" s="4"/>
      <c r="Q966" s="4"/>
      <c r="R966" s="4"/>
      <c r="T966" s="4"/>
      <c r="W966" s="4"/>
      <c r="X966" s="4"/>
      <c r="Y966" s="4"/>
      <c r="AA966" s="4"/>
      <c r="AD966" s="4"/>
      <c r="AE966" s="4"/>
      <c r="AF966" s="4"/>
    </row>
    <row r="967" spans="2:32" x14ac:dyDescent="0.3">
      <c r="B967" s="4"/>
      <c r="C967" s="4"/>
      <c r="D967" s="4"/>
      <c r="F967" s="4"/>
      <c r="I967" s="4"/>
      <c r="J967" s="4"/>
      <c r="K967" s="4"/>
      <c r="L967" s="4"/>
      <c r="M967" s="4"/>
      <c r="N967" s="4"/>
      <c r="P967" s="4"/>
      <c r="Q967" s="4"/>
      <c r="R967" s="4"/>
      <c r="T967" s="4"/>
      <c r="W967" s="4"/>
      <c r="X967" s="4"/>
      <c r="Y967" s="4"/>
      <c r="AA967" s="4"/>
      <c r="AD967" s="4"/>
      <c r="AE967" s="4"/>
      <c r="AF967" s="4"/>
    </row>
    <row r="968" spans="2:32" x14ac:dyDescent="0.3">
      <c r="B968" s="4"/>
      <c r="C968" s="4"/>
      <c r="D968" s="4"/>
      <c r="F968" s="4"/>
      <c r="I968" s="4"/>
      <c r="J968" s="4"/>
      <c r="K968" s="4"/>
      <c r="L968" s="4"/>
      <c r="M968" s="4"/>
      <c r="N968" s="4"/>
      <c r="P968" s="4"/>
      <c r="Q968" s="4"/>
      <c r="R968" s="4"/>
      <c r="T968" s="4"/>
      <c r="W968" s="4"/>
      <c r="X968" s="4"/>
      <c r="Y968" s="4"/>
      <c r="AA968" s="4"/>
      <c r="AD968" s="4"/>
      <c r="AE968" s="4"/>
      <c r="AF968" s="4"/>
    </row>
    <row r="969" spans="2:32" x14ac:dyDescent="0.3">
      <c r="B969" s="4"/>
      <c r="C969" s="4"/>
      <c r="D969" s="4"/>
      <c r="F969" s="4"/>
      <c r="I969" s="4"/>
      <c r="J969" s="4"/>
      <c r="K969" s="4"/>
      <c r="L969" s="4"/>
      <c r="M969" s="4"/>
      <c r="N969" s="4"/>
      <c r="P969" s="4"/>
      <c r="Q969" s="4"/>
      <c r="R969" s="4"/>
      <c r="T969" s="4"/>
      <c r="W969" s="4"/>
      <c r="X969" s="4"/>
      <c r="Y969" s="4"/>
      <c r="AA969" s="4"/>
      <c r="AD969" s="4"/>
      <c r="AE969" s="4"/>
      <c r="AF969" s="4"/>
    </row>
    <row r="970" spans="2:32" x14ac:dyDescent="0.3">
      <c r="B970" s="4"/>
      <c r="C970" s="4"/>
      <c r="D970" s="4"/>
      <c r="F970" s="4"/>
      <c r="I970" s="4"/>
      <c r="J970" s="4"/>
      <c r="K970" s="4"/>
      <c r="L970" s="4"/>
      <c r="M970" s="4"/>
      <c r="N970" s="4"/>
      <c r="P970" s="4"/>
      <c r="Q970" s="4"/>
      <c r="R970" s="4"/>
      <c r="T970" s="4"/>
      <c r="W970" s="4"/>
      <c r="X970" s="4"/>
      <c r="Y970" s="4"/>
      <c r="AA970" s="4"/>
      <c r="AD970" s="4"/>
      <c r="AE970" s="4"/>
      <c r="AF970" s="4"/>
    </row>
    <row r="971" spans="2:32" x14ac:dyDescent="0.3">
      <c r="B971" s="4"/>
      <c r="C971" s="4"/>
      <c r="D971" s="4"/>
      <c r="F971" s="4"/>
      <c r="I971" s="4"/>
      <c r="J971" s="4"/>
      <c r="K971" s="4"/>
      <c r="L971" s="4"/>
      <c r="M971" s="4"/>
      <c r="N971" s="4"/>
      <c r="P971" s="4"/>
      <c r="Q971" s="4"/>
      <c r="R971" s="4"/>
      <c r="T971" s="4"/>
      <c r="W971" s="4"/>
      <c r="X971" s="4"/>
      <c r="Y971" s="4"/>
      <c r="AA971" s="4"/>
      <c r="AD971" s="4"/>
      <c r="AE971" s="4"/>
      <c r="AF971" s="4"/>
    </row>
    <row r="972" spans="2:32" x14ac:dyDescent="0.3">
      <c r="B972" s="4"/>
      <c r="C972" s="4"/>
      <c r="D972" s="4"/>
      <c r="F972" s="4"/>
      <c r="I972" s="4"/>
      <c r="J972" s="4"/>
      <c r="K972" s="4"/>
      <c r="L972" s="4"/>
      <c r="M972" s="4"/>
      <c r="N972" s="4"/>
      <c r="P972" s="4"/>
      <c r="Q972" s="4"/>
      <c r="R972" s="4"/>
      <c r="T972" s="4"/>
      <c r="W972" s="4"/>
      <c r="X972" s="4"/>
      <c r="Y972" s="4"/>
      <c r="AA972" s="4"/>
      <c r="AD972" s="4"/>
      <c r="AE972" s="4"/>
      <c r="AF972" s="4"/>
    </row>
    <row r="973" spans="2:32" x14ac:dyDescent="0.3">
      <c r="B973" s="4"/>
      <c r="C973" s="4"/>
      <c r="D973" s="4"/>
      <c r="F973" s="4"/>
      <c r="I973" s="4"/>
      <c r="J973" s="4"/>
      <c r="K973" s="4"/>
      <c r="L973" s="4"/>
      <c r="M973" s="4"/>
      <c r="N973" s="4"/>
      <c r="P973" s="4"/>
      <c r="Q973" s="4"/>
      <c r="R973" s="4"/>
      <c r="T973" s="4"/>
      <c r="W973" s="4"/>
      <c r="X973" s="4"/>
      <c r="Y973" s="4"/>
      <c r="AA973" s="4"/>
      <c r="AD973" s="4"/>
      <c r="AE973" s="4"/>
      <c r="AF973" s="4"/>
    </row>
    <row r="974" spans="2:32" x14ac:dyDescent="0.3">
      <c r="B974" s="4"/>
      <c r="C974" s="4"/>
      <c r="D974" s="4"/>
      <c r="F974" s="4"/>
      <c r="I974" s="4"/>
      <c r="J974" s="4"/>
      <c r="K974" s="4"/>
      <c r="L974" s="4"/>
      <c r="M974" s="4"/>
      <c r="N974" s="4"/>
      <c r="P974" s="4"/>
      <c r="Q974" s="4"/>
      <c r="R974" s="4"/>
      <c r="T974" s="4"/>
      <c r="W974" s="4"/>
      <c r="X974" s="4"/>
      <c r="Y974" s="4"/>
      <c r="AA974" s="4"/>
      <c r="AD974" s="4"/>
      <c r="AE974" s="4"/>
      <c r="AF974" s="4"/>
    </row>
    <row r="975" spans="2:32" x14ac:dyDescent="0.3">
      <c r="B975" s="4"/>
      <c r="C975" s="4"/>
      <c r="D975" s="4"/>
      <c r="F975" s="4"/>
      <c r="I975" s="4"/>
      <c r="J975" s="4"/>
      <c r="K975" s="4"/>
      <c r="L975" s="4"/>
      <c r="M975" s="4"/>
      <c r="N975" s="4"/>
      <c r="P975" s="4"/>
      <c r="Q975" s="4"/>
      <c r="R975" s="4"/>
      <c r="T975" s="4"/>
      <c r="W975" s="4"/>
      <c r="X975" s="4"/>
      <c r="Y975" s="4"/>
      <c r="AA975" s="4"/>
      <c r="AD975" s="4"/>
      <c r="AE975" s="4"/>
      <c r="AF975" s="4"/>
    </row>
    <row r="976" spans="2:32" x14ac:dyDescent="0.3">
      <c r="B976" s="4"/>
      <c r="C976" s="4"/>
      <c r="D976" s="4"/>
      <c r="F976" s="4"/>
      <c r="I976" s="4"/>
      <c r="J976" s="4"/>
      <c r="K976" s="4"/>
      <c r="L976" s="4"/>
      <c r="M976" s="4"/>
      <c r="N976" s="4"/>
      <c r="P976" s="4"/>
      <c r="Q976" s="4"/>
      <c r="R976" s="4"/>
      <c r="T976" s="4"/>
      <c r="W976" s="4"/>
      <c r="X976" s="4"/>
      <c r="Y976" s="4"/>
      <c r="AA976" s="4"/>
      <c r="AD976" s="4"/>
      <c r="AE976" s="4"/>
      <c r="AF976" s="4"/>
    </row>
    <row r="977" spans="2:32" x14ac:dyDescent="0.3">
      <c r="B977" s="4"/>
      <c r="C977" s="4"/>
      <c r="D977" s="4"/>
      <c r="F977" s="4"/>
      <c r="I977" s="4"/>
      <c r="J977" s="4"/>
      <c r="K977" s="4"/>
      <c r="L977" s="4"/>
      <c r="M977" s="4"/>
      <c r="N977" s="4"/>
      <c r="P977" s="4"/>
      <c r="Q977" s="4"/>
      <c r="R977" s="4"/>
      <c r="T977" s="4"/>
      <c r="W977" s="4"/>
      <c r="X977" s="4"/>
      <c r="Y977" s="4"/>
      <c r="AA977" s="4"/>
      <c r="AD977" s="4"/>
      <c r="AE977" s="4"/>
      <c r="AF977" s="4"/>
    </row>
    <row r="978" spans="2:32" x14ac:dyDescent="0.3">
      <c r="B978" s="4"/>
      <c r="C978" s="4"/>
      <c r="D978" s="4"/>
      <c r="F978" s="4"/>
      <c r="I978" s="4"/>
      <c r="J978" s="4"/>
      <c r="K978" s="4"/>
      <c r="L978" s="4"/>
      <c r="M978" s="4"/>
      <c r="N978" s="4"/>
      <c r="P978" s="4"/>
      <c r="Q978" s="4"/>
      <c r="R978" s="4"/>
      <c r="T978" s="4"/>
      <c r="W978" s="4"/>
      <c r="X978" s="4"/>
      <c r="Y978" s="4"/>
      <c r="AA978" s="4"/>
      <c r="AD978" s="4"/>
      <c r="AE978" s="4"/>
      <c r="AF978" s="4"/>
    </row>
    <row r="979" spans="2:32" x14ac:dyDescent="0.3">
      <c r="B979" s="4"/>
      <c r="C979" s="4"/>
      <c r="D979" s="4"/>
      <c r="F979" s="4"/>
      <c r="I979" s="4"/>
      <c r="J979" s="4"/>
      <c r="K979" s="4"/>
      <c r="L979" s="4"/>
      <c r="M979" s="4"/>
      <c r="N979" s="4"/>
      <c r="P979" s="4"/>
      <c r="Q979" s="4"/>
      <c r="R979" s="4"/>
      <c r="T979" s="4"/>
      <c r="W979" s="4"/>
      <c r="X979" s="4"/>
      <c r="Y979" s="4"/>
      <c r="AA979" s="4"/>
      <c r="AD979" s="4"/>
      <c r="AE979" s="4"/>
      <c r="AF979" s="4"/>
    </row>
    <row r="980" spans="2:32" x14ac:dyDescent="0.3">
      <c r="B980" s="4"/>
      <c r="C980" s="4"/>
      <c r="D980" s="4"/>
      <c r="F980" s="4"/>
      <c r="I980" s="4"/>
      <c r="J980" s="4"/>
      <c r="K980" s="4"/>
      <c r="L980" s="4"/>
      <c r="M980" s="4"/>
      <c r="N980" s="4"/>
      <c r="P980" s="4"/>
      <c r="Q980" s="4"/>
      <c r="R980" s="4"/>
      <c r="T980" s="4"/>
      <c r="W980" s="4"/>
      <c r="X980" s="4"/>
      <c r="Y980" s="4"/>
      <c r="AA980" s="4"/>
      <c r="AD980" s="4"/>
      <c r="AE980" s="4"/>
      <c r="AF980" s="4"/>
    </row>
    <row r="981" spans="2:32" x14ac:dyDescent="0.3">
      <c r="B981" s="4"/>
      <c r="C981" s="4"/>
      <c r="D981" s="4"/>
      <c r="F981" s="4"/>
      <c r="I981" s="4"/>
      <c r="J981" s="4"/>
      <c r="K981" s="4"/>
      <c r="L981" s="4"/>
      <c r="M981" s="4"/>
      <c r="N981" s="4"/>
      <c r="P981" s="4"/>
      <c r="Q981" s="4"/>
      <c r="R981" s="4"/>
      <c r="T981" s="4"/>
      <c r="W981" s="4"/>
      <c r="X981" s="4"/>
      <c r="Y981" s="4"/>
      <c r="AA981" s="4"/>
      <c r="AD981" s="4"/>
      <c r="AE981" s="4"/>
      <c r="AF981" s="4"/>
    </row>
    <row r="982" spans="2:32" x14ac:dyDescent="0.3">
      <c r="B982" s="4"/>
      <c r="C982" s="4"/>
      <c r="D982" s="4"/>
      <c r="F982" s="4"/>
      <c r="I982" s="4"/>
      <c r="J982" s="4"/>
      <c r="K982" s="4"/>
      <c r="L982" s="4"/>
      <c r="M982" s="4"/>
      <c r="N982" s="4"/>
      <c r="P982" s="4"/>
      <c r="Q982" s="4"/>
      <c r="R982" s="4"/>
      <c r="T982" s="4"/>
      <c r="W982" s="4"/>
      <c r="X982" s="4"/>
      <c r="Y982" s="4"/>
      <c r="AA982" s="4"/>
      <c r="AD982" s="4"/>
      <c r="AE982" s="4"/>
      <c r="AF982" s="4"/>
    </row>
    <row r="983" spans="2:32" x14ac:dyDescent="0.3">
      <c r="B983" s="4"/>
      <c r="C983" s="4"/>
      <c r="D983" s="4"/>
      <c r="F983" s="4"/>
      <c r="I983" s="4"/>
      <c r="J983" s="4"/>
      <c r="K983" s="4"/>
      <c r="L983" s="4"/>
      <c r="M983" s="4"/>
      <c r="N983" s="4"/>
      <c r="P983" s="4"/>
      <c r="Q983" s="4"/>
      <c r="R983" s="4"/>
      <c r="T983" s="4"/>
      <c r="W983" s="4"/>
      <c r="X983" s="4"/>
      <c r="Y983" s="4"/>
      <c r="AA983" s="4"/>
      <c r="AD983" s="4"/>
      <c r="AE983" s="4"/>
      <c r="AF983" s="4"/>
    </row>
    <row r="984" spans="2:32" x14ac:dyDescent="0.3">
      <c r="B984" s="4"/>
      <c r="C984" s="4"/>
      <c r="D984" s="4"/>
      <c r="F984" s="4"/>
      <c r="I984" s="4"/>
      <c r="J984" s="4"/>
      <c r="K984" s="4"/>
      <c r="L984" s="4"/>
      <c r="M984" s="4"/>
      <c r="N984" s="4"/>
      <c r="P984" s="4"/>
      <c r="Q984" s="4"/>
      <c r="R984" s="4"/>
      <c r="T984" s="4"/>
      <c r="W984" s="4"/>
      <c r="X984" s="4"/>
      <c r="Y984" s="4"/>
      <c r="AA984" s="4"/>
      <c r="AD984" s="4"/>
      <c r="AE984" s="4"/>
      <c r="AF984" s="4"/>
    </row>
    <row r="985" spans="2:32" x14ac:dyDescent="0.3">
      <c r="B985" s="4"/>
      <c r="C985" s="4"/>
      <c r="D985" s="4"/>
      <c r="F985" s="4"/>
      <c r="I985" s="4"/>
      <c r="J985" s="4"/>
      <c r="K985" s="4"/>
      <c r="L985" s="4"/>
      <c r="M985" s="4"/>
      <c r="N985" s="4"/>
      <c r="P985" s="4"/>
      <c r="Q985" s="4"/>
      <c r="R985" s="4"/>
      <c r="T985" s="4"/>
      <c r="W985" s="4"/>
      <c r="X985" s="4"/>
      <c r="Y985" s="4"/>
      <c r="AA985" s="4"/>
      <c r="AD985" s="4"/>
      <c r="AE985" s="4"/>
      <c r="AF985" s="4"/>
    </row>
    <row r="986" spans="2:32" x14ac:dyDescent="0.3">
      <c r="B986" s="4"/>
      <c r="C986" s="4"/>
      <c r="D986" s="4"/>
      <c r="F986" s="4"/>
      <c r="I986" s="4"/>
      <c r="J986" s="4"/>
      <c r="K986" s="4"/>
      <c r="L986" s="4"/>
      <c r="M986" s="4"/>
      <c r="N986" s="4"/>
      <c r="P986" s="4"/>
      <c r="Q986" s="4"/>
      <c r="R986" s="4"/>
      <c r="T986" s="4"/>
      <c r="W986" s="4"/>
      <c r="X986" s="4"/>
      <c r="Y986" s="4"/>
      <c r="AA986" s="4"/>
      <c r="AD986" s="4"/>
      <c r="AE986" s="4"/>
      <c r="AF986" s="4"/>
    </row>
    <row r="987" spans="2:32" x14ac:dyDescent="0.3">
      <c r="B987" s="4"/>
      <c r="C987" s="4"/>
      <c r="D987" s="4"/>
      <c r="F987" s="4"/>
      <c r="I987" s="4"/>
      <c r="J987" s="4"/>
      <c r="K987" s="4"/>
      <c r="L987" s="4"/>
      <c r="M987" s="4"/>
      <c r="N987" s="4"/>
      <c r="P987" s="4"/>
      <c r="Q987" s="4"/>
      <c r="R987" s="4"/>
      <c r="T987" s="4"/>
      <c r="W987" s="4"/>
      <c r="X987" s="4"/>
      <c r="Y987" s="4"/>
      <c r="AA987" s="4"/>
      <c r="AD987" s="4"/>
      <c r="AE987" s="4"/>
      <c r="AF987" s="4"/>
    </row>
    <row r="988" spans="2:32" x14ac:dyDescent="0.3">
      <c r="B988" s="4"/>
      <c r="C988" s="4"/>
      <c r="D988" s="4"/>
      <c r="F988" s="4"/>
      <c r="I988" s="4"/>
      <c r="J988" s="4"/>
      <c r="K988" s="4"/>
      <c r="L988" s="4"/>
      <c r="M988" s="4"/>
      <c r="N988" s="4"/>
      <c r="P988" s="4"/>
      <c r="Q988" s="4"/>
      <c r="R988" s="4"/>
      <c r="T988" s="4"/>
      <c r="W988" s="4"/>
      <c r="X988" s="4"/>
      <c r="Y988" s="4"/>
      <c r="AA988" s="4"/>
      <c r="AD988" s="4"/>
      <c r="AE988" s="4"/>
      <c r="AF988" s="4"/>
    </row>
    <row r="989" spans="2:32" x14ac:dyDescent="0.3">
      <c r="B989" s="4"/>
      <c r="C989" s="4"/>
      <c r="D989" s="4"/>
      <c r="F989" s="4"/>
      <c r="I989" s="4"/>
      <c r="J989" s="4"/>
      <c r="K989" s="4"/>
      <c r="L989" s="4"/>
      <c r="M989" s="4"/>
      <c r="N989" s="4"/>
      <c r="P989" s="4"/>
      <c r="Q989" s="4"/>
      <c r="R989" s="4"/>
      <c r="T989" s="4"/>
      <c r="W989" s="4"/>
      <c r="X989" s="4"/>
      <c r="Y989" s="4"/>
      <c r="AA989" s="4"/>
      <c r="AD989" s="4"/>
      <c r="AE989" s="4"/>
      <c r="AF989" s="4"/>
    </row>
    <row r="990" spans="2:32" x14ac:dyDescent="0.3">
      <c r="B990" s="4"/>
      <c r="C990" s="4"/>
      <c r="D990" s="4"/>
      <c r="F990" s="4"/>
      <c r="I990" s="4"/>
      <c r="J990" s="4"/>
      <c r="K990" s="4"/>
      <c r="L990" s="4"/>
      <c r="M990" s="4"/>
      <c r="N990" s="4"/>
      <c r="P990" s="4"/>
      <c r="Q990" s="4"/>
      <c r="R990" s="4"/>
      <c r="T990" s="4"/>
      <c r="W990" s="4"/>
      <c r="X990" s="4"/>
      <c r="Y990" s="4"/>
      <c r="AA990" s="4"/>
      <c r="AD990" s="4"/>
      <c r="AE990" s="4"/>
      <c r="AF990" s="4"/>
    </row>
    <row r="991" spans="2:32" x14ac:dyDescent="0.3">
      <c r="B991" s="4"/>
      <c r="C991" s="4"/>
      <c r="D991" s="4"/>
      <c r="F991" s="4"/>
      <c r="I991" s="4"/>
      <c r="J991" s="4"/>
      <c r="K991" s="4"/>
      <c r="L991" s="4"/>
      <c r="M991" s="4"/>
      <c r="N991" s="4"/>
      <c r="P991" s="4"/>
      <c r="Q991" s="4"/>
      <c r="R991" s="4"/>
      <c r="T991" s="4"/>
      <c r="W991" s="4"/>
      <c r="X991" s="4"/>
      <c r="Y991" s="4"/>
      <c r="AA991" s="4"/>
      <c r="AD991" s="4"/>
      <c r="AE991" s="4"/>
      <c r="AF991" s="4"/>
    </row>
    <row r="992" spans="2:32" x14ac:dyDescent="0.3">
      <c r="B992" s="4"/>
      <c r="C992" s="4"/>
      <c r="D992" s="4"/>
      <c r="F992" s="4"/>
      <c r="I992" s="4"/>
      <c r="J992" s="4"/>
      <c r="K992" s="4"/>
      <c r="L992" s="4"/>
      <c r="M992" s="4"/>
      <c r="N992" s="4"/>
      <c r="P992" s="4"/>
      <c r="Q992" s="4"/>
      <c r="R992" s="4"/>
      <c r="T992" s="4"/>
      <c r="W992" s="4"/>
      <c r="X992" s="4"/>
      <c r="Y992" s="4"/>
      <c r="AA992" s="4"/>
      <c r="AD992" s="4"/>
      <c r="AE992" s="4"/>
      <c r="AF992" s="4"/>
    </row>
    <row r="993" spans="2:32" x14ac:dyDescent="0.3">
      <c r="B993" s="4"/>
      <c r="C993" s="4"/>
      <c r="D993" s="4"/>
      <c r="F993" s="4"/>
      <c r="I993" s="4"/>
      <c r="J993" s="4"/>
      <c r="K993" s="4"/>
      <c r="L993" s="4"/>
      <c r="M993" s="4"/>
      <c r="N993" s="4"/>
      <c r="P993" s="4"/>
      <c r="Q993" s="4"/>
      <c r="R993" s="4"/>
      <c r="T993" s="4"/>
      <c r="W993" s="4"/>
      <c r="X993" s="4"/>
      <c r="Y993" s="4"/>
      <c r="AA993" s="4"/>
      <c r="AD993" s="4"/>
      <c r="AE993" s="4"/>
      <c r="AF993" s="4"/>
    </row>
    <row r="994" spans="2:32" x14ac:dyDescent="0.3">
      <c r="B994" s="4"/>
      <c r="C994" s="4"/>
      <c r="D994" s="4"/>
      <c r="F994" s="4"/>
      <c r="I994" s="4"/>
      <c r="J994" s="4"/>
      <c r="K994" s="4"/>
      <c r="L994" s="4"/>
      <c r="M994" s="4"/>
      <c r="N994" s="4"/>
      <c r="P994" s="4"/>
      <c r="Q994" s="4"/>
      <c r="R994" s="4"/>
      <c r="T994" s="4"/>
      <c r="W994" s="4"/>
      <c r="X994" s="4"/>
      <c r="Y994" s="4"/>
      <c r="AA994" s="4"/>
      <c r="AD994" s="4"/>
      <c r="AE994" s="4"/>
      <c r="AF994" s="4"/>
    </row>
    <row r="995" spans="2:32" x14ac:dyDescent="0.3">
      <c r="B995" s="4"/>
      <c r="C995" s="4"/>
      <c r="D995" s="4"/>
      <c r="F995" s="4"/>
      <c r="I995" s="4"/>
      <c r="J995" s="4"/>
      <c r="K995" s="4"/>
      <c r="L995" s="4"/>
      <c r="M995" s="4"/>
      <c r="N995" s="4"/>
      <c r="P995" s="4"/>
      <c r="Q995" s="4"/>
      <c r="R995" s="4"/>
      <c r="T995" s="4"/>
      <c r="W995" s="4"/>
      <c r="X995" s="4"/>
      <c r="Y995" s="4"/>
      <c r="AA995" s="4"/>
      <c r="AD995" s="4"/>
      <c r="AE995" s="4"/>
      <c r="AF995" s="4"/>
    </row>
    <row r="996" spans="2:32" x14ac:dyDescent="0.3">
      <c r="B996" s="4"/>
      <c r="C996" s="4"/>
      <c r="D996" s="4"/>
      <c r="F996" s="4"/>
      <c r="I996" s="4"/>
      <c r="J996" s="4"/>
      <c r="K996" s="4"/>
      <c r="L996" s="4"/>
      <c r="M996" s="4"/>
      <c r="N996" s="4"/>
      <c r="P996" s="4"/>
      <c r="Q996" s="4"/>
      <c r="R996" s="4"/>
      <c r="T996" s="4"/>
      <c r="W996" s="4"/>
      <c r="X996" s="4"/>
      <c r="Y996" s="4"/>
      <c r="AA996" s="4"/>
      <c r="AD996" s="4"/>
      <c r="AE996" s="4"/>
      <c r="AF996" s="4"/>
    </row>
    <row r="997" spans="2:32" x14ac:dyDescent="0.3">
      <c r="B997" s="4"/>
      <c r="C997" s="4"/>
      <c r="D997" s="4"/>
      <c r="F997" s="4"/>
      <c r="I997" s="4"/>
      <c r="J997" s="4"/>
      <c r="K997" s="4"/>
      <c r="L997" s="4"/>
      <c r="M997" s="4"/>
      <c r="N997" s="4"/>
      <c r="P997" s="4"/>
      <c r="Q997" s="4"/>
      <c r="R997" s="4"/>
      <c r="T997" s="4"/>
      <c r="W997" s="4"/>
      <c r="X997" s="4"/>
      <c r="Y997" s="4"/>
      <c r="AA997" s="4"/>
      <c r="AD997" s="4"/>
      <c r="AE997" s="4"/>
      <c r="AF997" s="4"/>
    </row>
    <row r="998" spans="2:32" x14ac:dyDescent="0.3">
      <c r="B998" s="4"/>
      <c r="C998" s="4"/>
      <c r="D998" s="4"/>
      <c r="F998" s="4"/>
      <c r="I998" s="4"/>
      <c r="J998" s="4"/>
      <c r="K998" s="4"/>
      <c r="L998" s="4"/>
      <c r="M998" s="4"/>
      <c r="N998" s="4"/>
      <c r="P998" s="4"/>
      <c r="Q998" s="4"/>
      <c r="R998" s="4"/>
      <c r="T998" s="4"/>
      <c r="W998" s="4"/>
      <c r="X998" s="4"/>
      <c r="Y998" s="4"/>
      <c r="AA998" s="4"/>
      <c r="AD998" s="4"/>
      <c r="AE998" s="4"/>
      <c r="AF998" s="4"/>
    </row>
    <row r="999" spans="2:32" x14ac:dyDescent="0.3">
      <c r="B999" s="4"/>
      <c r="C999" s="4"/>
      <c r="D999" s="4"/>
      <c r="F999" s="4"/>
      <c r="I999" s="4"/>
      <c r="J999" s="4"/>
      <c r="K999" s="4"/>
      <c r="L999" s="4"/>
      <c r="M999" s="4"/>
      <c r="N999" s="4"/>
      <c r="P999" s="4"/>
      <c r="Q999" s="4"/>
      <c r="R999" s="4"/>
      <c r="T999" s="4"/>
      <c r="W999" s="4"/>
      <c r="X999" s="4"/>
      <c r="Y999" s="4"/>
      <c r="AA999" s="4"/>
      <c r="AD999" s="4"/>
      <c r="AE999" s="4"/>
      <c r="AF999" s="4"/>
    </row>
    <row r="1000" spans="2:32" x14ac:dyDescent="0.3">
      <c r="B1000" s="4"/>
      <c r="C1000" s="4"/>
      <c r="D1000" s="4"/>
      <c r="F1000" s="4"/>
      <c r="I1000" s="4"/>
      <c r="J1000" s="4"/>
      <c r="K1000" s="4"/>
      <c r="L1000" s="4"/>
      <c r="M1000" s="4"/>
      <c r="N1000" s="4"/>
      <c r="P1000" s="4"/>
      <c r="Q1000" s="4"/>
      <c r="R1000" s="4"/>
      <c r="T1000" s="4"/>
      <c r="W1000" s="4"/>
      <c r="X1000" s="4"/>
      <c r="Y1000" s="4"/>
      <c r="AA1000" s="4"/>
      <c r="AD1000" s="4"/>
      <c r="AE1000" s="4"/>
      <c r="AF1000" s="4"/>
    </row>
    <row r="1001" spans="2:32" x14ac:dyDescent="0.3">
      <c r="B1001" s="4"/>
      <c r="C1001" s="4"/>
      <c r="D1001" s="4"/>
      <c r="F1001" s="4"/>
      <c r="I1001" s="4"/>
      <c r="J1001" s="4"/>
      <c r="K1001" s="4"/>
      <c r="L1001" s="4"/>
      <c r="M1001" s="4"/>
      <c r="N1001" s="4"/>
      <c r="P1001" s="4"/>
      <c r="Q1001" s="4"/>
      <c r="R1001" s="4"/>
      <c r="T1001" s="4"/>
      <c r="W1001" s="4"/>
      <c r="X1001" s="4"/>
      <c r="Y1001" s="4"/>
      <c r="AA1001" s="4"/>
      <c r="AD1001" s="4"/>
      <c r="AE1001" s="4"/>
      <c r="AF1001" s="4"/>
    </row>
    <row r="1002" spans="2:32" x14ac:dyDescent="0.3">
      <c r="B1002" s="4"/>
      <c r="C1002" s="4"/>
      <c r="D1002" s="4"/>
      <c r="F1002" s="4"/>
      <c r="I1002" s="4"/>
      <c r="J1002" s="4"/>
      <c r="K1002" s="4"/>
      <c r="L1002" s="4"/>
      <c r="M1002" s="4"/>
      <c r="N1002" s="4"/>
      <c r="P1002" s="4"/>
      <c r="Q1002" s="4"/>
      <c r="R1002" s="4"/>
      <c r="T1002" s="4"/>
      <c r="W1002" s="4"/>
      <c r="X1002" s="4"/>
      <c r="Y1002" s="4"/>
      <c r="AA1002" s="4"/>
      <c r="AD1002" s="4"/>
      <c r="AE1002" s="4"/>
      <c r="AF1002" s="4"/>
    </row>
    <row r="1003" spans="2:32" x14ac:dyDescent="0.3">
      <c r="B1003" s="4"/>
      <c r="C1003" s="4"/>
      <c r="D1003" s="4"/>
      <c r="F1003" s="4"/>
      <c r="I1003" s="4"/>
      <c r="J1003" s="4"/>
      <c r="K1003" s="4"/>
      <c r="L1003" s="4"/>
      <c r="M1003" s="4"/>
      <c r="N1003" s="4"/>
      <c r="P1003" s="4"/>
      <c r="Q1003" s="4"/>
      <c r="R1003" s="4"/>
      <c r="T1003" s="4"/>
      <c r="W1003" s="4"/>
      <c r="X1003" s="4"/>
      <c r="Y1003" s="4"/>
      <c r="AA1003" s="4"/>
      <c r="AD1003" s="4"/>
      <c r="AE1003" s="4"/>
      <c r="AF1003" s="4"/>
    </row>
    <row r="1004" spans="2:32" x14ac:dyDescent="0.3">
      <c r="B1004" s="4"/>
      <c r="C1004" s="4"/>
      <c r="D1004" s="4"/>
      <c r="F1004" s="4"/>
      <c r="I1004" s="4"/>
      <c r="J1004" s="4"/>
      <c r="K1004" s="4"/>
      <c r="L1004" s="4"/>
      <c r="M1004" s="4"/>
      <c r="N1004" s="4"/>
      <c r="P1004" s="4"/>
      <c r="Q1004" s="4"/>
      <c r="R1004" s="4"/>
      <c r="T1004" s="4"/>
      <c r="W1004" s="4"/>
      <c r="X1004" s="4"/>
      <c r="Y1004" s="4"/>
      <c r="AA1004" s="4"/>
      <c r="AD1004" s="4"/>
      <c r="AE1004" s="4"/>
      <c r="AF1004" s="4"/>
    </row>
    <row r="1005" spans="2:32" x14ac:dyDescent="0.3">
      <c r="B1005" s="4"/>
      <c r="C1005" s="4"/>
      <c r="D1005" s="4"/>
      <c r="F1005" s="4"/>
      <c r="I1005" s="4"/>
      <c r="J1005" s="4"/>
      <c r="K1005" s="4"/>
      <c r="L1005" s="4"/>
      <c r="M1005" s="4"/>
      <c r="N1005" s="4"/>
      <c r="P1005" s="4"/>
      <c r="Q1005" s="4"/>
      <c r="R1005" s="4"/>
      <c r="T1005" s="4"/>
      <c r="W1005" s="4"/>
      <c r="X1005" s="4"/>
      <c r="Y1005" s="4"/>
      <c r="AA1005" s="4"/>
      <c r="AD1005" s="4"/>
      <c r="AE1005" s="4"/>
      <c r="AF1005" s="4"/>
    </row>
    <row r="1006" spans="2:32" x14ac:dyDescent="0.3">
      <c r="B1006" s="4"/>
      <c r="C1006" s="4"/>
      <c r="D1006" s="4"/>
      <c r="F1006" s="4"/>
      <c r="I1006" s="4"/>
      <c r="J1006" s="4"/>
      <c r="K1006" s="4"/>
      <c r="L1006" s="4"/>
      <c r="M1006" s="4"/>
      <c r="N1006" s="4"/>
      <c r="P1006" s="4"/>
      <c r="Q1006" s="4"/>
      <c r="R1006" s="4"/>
      <c r="T1006" s="4"/>
      <c r="W1006" s="4"/>
      <c r="X1006" s="4"/>
      <c r="Y1006" s="4"/>
      <c r="AA1006" s="4"/>
      <c r="AD1006" s="4"/>
      <c r="AE1006" s="4"/>
      <c r="AF1006" s="4"/>
    </row>
    <row r="1007" spans="2:32" x14ac:dyDescent="0.3">
      <c r="B1007" s="4"/>
      <c r="C1007" s="4"/>
      <c r="D1007" s="4"/>
      <c r="F1007" s="4"/>
      <c r="I1007" s="4"/>
      <c r="J1007" s="4"/>
      <c r="K1007" s="4"/>
      <c r="L1007" s="4"/>
      <c r="M1007" s="4"/>
      <c r="N1007" s="4"/>
      <c r="P1007" s="4"/>
      <c r="Q1007" s="4"/>
      <c r="R1007" s="4"/>
      <c r="T1007" s="4"/>
      <c r="W1007" s="4"/>
      <c r="X1007" s="4"/>
      <c r="Y1007" s="4"/>
      <c r="AA1007" s="4"/>
      <c r="AD1007" s="4"/>
      <c r="AE1007" s="4"/>
      <c r="AF1007" s="4"/>
    </row>
    <row r="1008" spans="2:32" x14ac:dyDescent="0.3">
      <c r="B1008" s="4"/>
      <c r="C1008" s="4"/>
      <c r="D1008" s="4"/>
      <c r="F1008" s="4"/>
      <c r="I1008" s="4"/>
      <c r="J1008" s="4"/>
      <c r="K1008" s="4"/>
      <c r="L1008" s="4"/>
      <c r="M1008" s="4"/>
      <c r="N1008" s="4"/>
      <c r="P1008" s="4"/>
      <c r="Q1008" s="4"/>
      <c r="R1008" s="4"/>
      <c r="T1008" s="4"/>
      <c r="W1008" s="4"/>
      <c r="X1008" s="4"/>
      <c r="Y1008" s="4"/>
      <c r="AA1008" s="4"/>
      <c r="AD1008" s="4"/>
      <c r="AE1008" s="4"/>
      <c r="AF1008" s="4"/>
    </row>
    <row r="1009" spans="2:32" x14ac:dyDescent="0.3">
      <c r="B1009" s="4"/>
      <c r="C1009" s="4"/>
      <c r="D1009" s="4"/>
      <c r="F1009" s="4"/>
      <c r="I1009" s="4"/>
      <c r="J1009" s="4"/>
      <c r="K1009" s="4"/>
      <c r="L1009" s="4"/>
      <c r="M1009" s="4"/>
      <c r="N1009" s="4"/>
      <c r="P1009" s="4"/>
      <c r="Q1009" s="4"/>
      <c r="R1009" s="4"/>
      <c r="T1009" s="4"/>
      <c r="W1009" s="4"/>
      <c r="X1009" s="4"/>
      <c r="Y1009" s="4"/>
      <c r="AA1009" s="4"/>
      <c r="AD1009" s="4"/>
      <c r="AE1009" s="4"/>
      <c r="AF1009" s="4"/>
    </row>
    <row r="1010" spans="2:32" x14ac:dyDescent="0.3">
      <c r="B1010" s="4"/>
      <c r="C1010" s="4"/>
      <c r="D1010" s="4"/>
      <c r="F1010" s="4"/>
      <c r="I1010" s="4"/>
      <c r="J1010" s="4"/>
      <c r="K1010" s="4"/>
      <c r="L1010" s="4"/>
      <c r="M1010" s="4"/>
      <c r="N1010" s="4"/>
      <c r="P1010" s="4"/>
      <c r="Q1010" s="4"/>
      <c r="R1010" s="4"/>
      <c r="T1010" s="4"/>
      <c r="W1010" s="4"/>
      <c r="X1010" s="4"/>
      <c r="Y1010" s="4"/>
      <c r="AA1010" s="4"/>
      <c r="AD1010" s="4"/>
      <c r="AE1010" s="4"/>
      <c r="AF1010" s="4"/>
    </row>
    <row r="1011" spans="2:32" x14ac:dyDescent="0.3">
      <c r="B1011" s="4"/>
      <c r="C1011" s="4"/>
      <c r="D1011" s="4"/>
      <c r="F1011" s="4"/>
      <c r="I1011" s="4"/>
      <c r="J1011" s="4"/>
      <c r="K1011" s="4"/>
      <c r="L1011" s="4"/>
      <c r="M1011" s="4"/>
      <c r="N1011" s="4"/>
      <c r="P1011" s="4"/>
      <c r="Q1011" s="4"/>
      <c r="R1011" s="4"/>
      <c r="T1011" s="4"/>
      <c r="W1011" s="4"/>
      <c r="X1011" s="4"/>
      <c r="Y1011" s="4"/>
      <c r="AA1011" s="4"/>
      <c r="AD1011" s="4"/>
      <c r="AE1011" s="4"/>
      <c r="AF1011" s="4"/>
    </row>
    <row r="1012" spans="2:32" x14ac:dyDescent="0.3">
      <c r="B1012" s="4"/>
      <c r="C1012" s="4"/>
      <c r="D1012" s="4"/>
      <c r="F1012" s="4"/>
      <c r="I1012" s="4"/>
      <c r="J1012" s="4"/>
      <c r="K1012" s="4"/>
      <c r="L1012" s="4"/>
      <c r="M1012" s="4"/>
      <c r="N1012" s="4"/>
      <c r="P1012" s="4"/>
      <c r="Q1012" s="4"/>
      <c r="R1012" s="4"/>
      <c r="T1012" s="4"/>
      <c r="W1012" s="4"/>
      <c r="X1012" s="4"/>
      <c r="Y1012" s="4"/>
      <c r="AA1012" s="4"/>
      <c r="AD1012" s="4"/>
      <c r="AE1012" s="4"/>
      <c r="AF1012" s="4"/>
    </row>
    <row r="1013" spans="2:32" x14ac:dyDescent="0.3">
      <c r="B1013" s="4"/>
      <c r="C1013" s="4"/>
      <c r="D1013" s="4"/>
      <c r="F1013" s="4"/>
      <c r="I1013" s="4"/>
      <c r="J1013" s="4"/>
      <c r="K1013" s="4"/>
      <c r="L1013" s="4"/>
      <c r="M1013" s="4"/>
      <c r="N1013" s="4"/>
      <c r="P1013" s="4"/>
      <c r="Q1013" s="4"/>
      <c r="R1013" s="4"/>
      <c r="T1013" s="4"/>
      <c r="W1013" s="4"/>
      <c r="X1013" s="4"/>
      <c r="Y1013" s="4"/>
      <c r="AA1013" s="4"/>
      <c r="AD1013" s="4"/>
      <c r="AE1013" s="4"/>
      <c r="AF1013" s="4"/>
    </row>
    <row r="1014" spans="2:32" x14ac:dyDescent="0.3">
      <c r="B1014" s="4"/>
      <c r="C1014" s="4"/>
      <c r="D1014" s="4"/>
      <c r="F1014" s="4"/>
      <c r="I1014" s="4"/>
      <c r="J1014" s="4"/>
      <c r="K1014" s="4"/>
      <c r="L1014" s="4"/>
      <c r="M1014" s="4"/>
      <c r="N1014" s="4"/>
      <c r="P1014" s="4"/>
      <c r="Q1014" s="4"/>
      <c r="R1014" s="4"/>
      <c r="T1014" s="4"/>
      <c r="W1014" s="4"/>
      <c r="X1014" s="4"/>
      <c r="Y1014" s="4"/>
      <c r="AA1014" s="4"/>
      <c r="AD1014" s="4"/>
      <c r="AE1014" s="4"/>
      <c r="AF1014" s="4"/>
    </row>
    <row r="1015" spans="2:32" x14ac:dyDescent="0.3">
      <c r="B1015" s="4"/>
      <c r="C1015" s="4"/>
      <c r="D1015" s="4"/>
      <c r="F1015" s="4"/>
      <c r="I1015" s="4"/>
      <c r="J1015" s="4"/>
      <c r="K1015" s="4"/>
      <c r="L1015" s="4"/>
      <c r="M1015" s="4"/>
      <c r="N1015" s="4"/>
      <c r="P1015" s="4"/>
      <c r="Q1015" s="4"/>
      <c r="R1015" s="4"/>
      <c r="T1015" s="4"/>
      <c r="W1015" s="4"/>
      <c r="X1015" s="4"/>
      <c r="Y1015" s="4"/>
      <c r="AA1015" s="4"/>
      <c r="AD1015" s="4"/>
      <c r="AE1015" s="4"/>
      <c r="AF1015" s="4"/>
    </row>
    <row r="1016" spans="2:32" x14ac:dyDescent="0.3">
      <c r="B1016" s="4"/>
      <c r="C1016" s="4"/>
      <c r="D1016" s="4"/>
      <c r="F1016" s="4"/>
      <c r="I1016" s="4"/>
      <c r="J1016" s="4"/>
      <c r="K1016" s="4"/>
      <c r="L1016" s="4"/>
      <c r="M1016" s="4"/>
      <c r="N1016" s="4"/>
      <c r="P1016" s="4"/>
      <c r="Q1016" s="4"/>
      <c r="R1016" s="4"/>
      <c r="T1016" s="4"/>
      <c r="W1016" s="4"/>
      <c r="X1016" s="4"/>
      <c r="Y1016" s="4"/>
      <c r="AA1016" s="4"/>
      <c r="AD1016" s="4"/>
      <c r="AE1016" s="4"/>
      <c r="AF1016" s="4"/>
    </row>
    <row r="1017" spans="2:32" x14ac:dyDescent="0.3">
      <c r="B1017" s="4"/>
      <c r="C1017" s="4"/>
      <c r="D1017" s="4"/>
      <c r="F1017" s="4"/>
      <c r="I1017" s="4"/>
      <c r="J1017" s="4"/>
      <c r="K1017" s="4"/>
      <c r="L1017" s="4"/>
      <c r="M1017" s="4"/>
      <c r="N1017" s="4"/>
      <c r="P1017" s="4"/>
      <c r="Q1017" s="4"/>
      <c r="R1017" s="4"/>
      <c r="T1017" s="4"/>
      <c r="W1017" s="4"/>
      <c r="X1017" s="4"/>
      <c r="Y1017" s="4"/>
      <c r="AA1017" s="4"/>
      <c r="AD1017" s="4"/>
      <c r="AE1017" s="4"/>
      <c r="AF1017" s="4"/>
    </row>
    <row r="1018" spans="2:32" x14ac:dyDescent="0.3">
      <c r="B1018" s="4"/>
      <c r="C1018" s="4"/>
      <c r="D1018" s="4"/>
      <c r="F1018" s="4"/>
      <c r="I1018" s="4"/>
      <c r="J1018" s="4"/>
      <c r="K1018" s="4"/>
      <c r="L1018" s="4"/>
      <c r="M1018" s="4"/>
      <c r="N1018" s="4"/>
      <c r="P1018" s="4"/>
      <c r="Q1018" s="4"/>
      <c r="R1018" s="4"/>
      <c r="T1018" s="4"/>
      <c r="W1018" s="4"/>
      <c r="X1018" s="4"/>
      <c r="Y1018" s="4"/>
      <c r="AA1018" s="4"/>
      <c r="AD1018" s="4"/>
      <c r="AE1018" s="4"/>
      <c r="AF1018" s="4"/>
    </row>
    <row r="1019" spans="2:32" x14ac:dyDescent="0.3">
      <c r="B1019" s="4"/>
      <c r="C1019" s="4"/>
      <c r="D1019" s="4"/>
      <c r="F1019" s="4"/>
      <c r="I1019" s="4"/>
      <c r="J1019" s="4"/>
      <c r="K1019" s="4"/>
      <c r="L1019" s="4"/>
      <c r="M1019" s="4"/>
      <c r="N1019" s="4"/>
      <c r="P1019" s="4"/>
      <c r="Q1019" s="4"/>
      <c r="R1019" s="4"/>
      <c r="T1019" s="4"/>
      <c r="W1019" s="4"/>
      <c r="X1019" s="4"/>
      <c r="Y1019" s="4"/>
      <c r="AA1019" s="4"/>
      <c r="AD1019" s="4"/>
      <c r="AE1019" s="4"/>
      <c r="AF1019" s="4"/>
    </row>
    <row r="1020" spans="2:32" x14ac:dyDescent="0.3">
      <c r="B1020" s="4"/>
      <c r="C1020" s="4"/>
      <c r="D1020" s="4"/>
      <c r="F1020" s="4"/>
      <c r="I1020" s="4"/>
      <c r="J1020" s="4"/>
      <c r="K1020" s="4"/>
      <c r="L1020" s="4"/>
      <c r="M1020" s="4"/>
      <c r="N1020" s="4"/>
      <c r="P1020" s="4"/>
      <c r="Q1020" s="4"/>
      <c r="R1020" s="4"/>
      <c r="T1020" s="4"/>
      <c r="W1020" s="4"/>
      <c r="X1020" s="4"/>
      <c r="Y1020" s="4"/>
      <c r="AA1020" s="4"/>
      <c r="AD1020" s="4"/>
      <c r="AE1020" s="4"/>
      <c r="AF1020" s="4"/>
    </row>
    <row r="1021" spans="2:32" x14ac:dyDescent="0.3">
      <c r="B1021" s="4"/>
      <c r="C1021" s="4"/>
      <c r="D1021" s="4"/>
      <c r="F1021" s="4"/>
      <c r="I1021" s="4"/>
      <c r="J1021" s="4"/>
      <c r="K1021" s="4"/>
      <c r="L1021" s="4"/>
      <c r="M1021" s="4"/>
      <c r="N1021" s="4"/>
      <c r="P1021" s="4"/>
      <c r="Q1021" s="4"/>
      <c r="R1021" s="4"/>
      <c r="T1021" s="4"/>
      <c r="W1021" s="4"/>
      <c r="X1021" s="4"/>
      <c r="Y1021" s="4"/>
      <c r="AA1021" s="4"/>
      <c r="AD1021" s="4"/>
      <c r="AE1021" s="4"/>
      <c r="AF1021" s="4"/>
    </row>
    <row r="1022" spans="2:32" x14ac:dyDescent="0.3">
      <c r="B1022" s="4"/>
      <c r="C1022" s="4"/>
      <c r="D1022" s="4"/>
      <c r="F1022" s="4"/>
      <c r="I1022" s="4"/>
      <c r="J1022" s="4"/>
      <c r="K1022" s="4"/>
      <c r="L1022" s="4"/>
      <c r="M1022" s="4"/>
      <c r="N1022" s="4"/>
      <c r="P1022" s="4"/>
      <c r="Q1022" s="4"/>
      <c r="R1022" s="4"/>
      <c r="T1022" s="4"/>
      <c r="W1022" s="4"/>
      <c r="X1022" s="4"/>
      <c r="Y1022" s="4"/>
      <c r="AA1022" s="4"/>
      <c r="AD1022" s="4"/>
      <c r="AE1022" s="4"/>
      <c r="AF1022" s="4"/>
    </row>
    <row r="1023" spans="2:32" x14ac:dyDescent="0.3">
      <c r="B1023" s="4"/>
      <c r="C1023" s="4"/>
      <c r="D1023" s="4"/>
      <c r="F1023" s="4"/>
      <c r="I1023" s="4"/>
      <c r="J1023" s="4"/>
      <c r="K1023" s="4"/>
      <c r="L1023" s="4"/>
      <c r="M1023" s="4"/>
      <c r="N1023" s="4"/>
      <c r="P1023" s="4"/>
      <c r="Q1023" s="4"/>
      <c r="R1023" s="4"/>
      <c r="T1023" s="4"/>
      <c r="W1023" s="4"/>
      <c r="X1023" s="4"/>
      <c r="Y1023" s="4"/>
      <c r="AA1023" s="4"/>
      <c r="AD1023" s="4"/>
      <c r="AE1023" s="4"/>
      <c r="AF1023" s="4"/>
    </row>
    <row r="1024" spans="2:32" x14ac:dyDescent="0.3">
      <c r="B1024" s="4"/>
      <c r="C1024" s="4"/>
      <c r="D1024" s="4"/>
      <c r="F1024" s="4"/>
      <c r="I1024" s="4"/>
      <c r="J1024" s="4"/>
      <c r="K1024" s="4"/>
      <c r="L1024" s="4"/>
      <c r="M1024" s="4"/>
      <c r="N1024" s="4"/>
      <c r="P1024" s="4"/>
      <c r="Q1024" s="4"/>
      <c r="R1024" s="4"/>
      <c r="T1024" s="4"/>
      <c r="W1024" s="4"/>
      <c r="X1024" s="4"/>
      <c r="Y1024" s="4"/>
      <c r="AA1024" s="4"/>
      <c r="AD1024" s="4"/>
      <c r="AE1024" s="4"/>
      <c r="AF1024" s="4"/>
    </row>
    <row r="1025" spans="2:32" x14ac:dyDescent="0.3">
      <c r="B1025" s="4"/>
      <c r="C1025" s="4"/>
      <c r="D1025" s="4"/>
      <c r="F1025" s="4"/>
      <c r="I1025" s="4"/>
      <c r="J1025" s="4"/>
      <c r="K1025" s="4"/>
      <c r="L1025" s="4"/>
      <c r="M1025" s="4"/>
      <c r="N1025" s="4"/>
      <c r="P1025" s="4"/>
      <c r="Q1025" s="4"/>
      <c r="R1025" s="4"/>
      <c r="T1025" s="4"/>
      <c r="W1025" s="4"/>
      <c r="X1025" s="4"/>
      <c r="Y1025" s="4"/>
      <c r="AA1025" s="4"/>
      <c r="AD1025" s="4"/>
      <c r="AE1025" s="4"/>
      <c r="AF1025" s="4"/>
    </row>
    <row r="1026" spans="2:32" x14ac:dyDescent="0.3">
      <c r="B1026" s="4"/>
      <c r="C1026" s="4"/>
      <c r="D1026" s="4"/>
      <c r="F1026" s="4"/>
      <c r="I1026" s="4"/>
      <c r="J1026" s="4"/>
      <c r="K1026" s="4"/>
      <c r="L1026" s="4"/>
      <c r="M1026" s="4"/>
      <c r="N1026" s="4"/>
      <c r="P1026" s="4"/>
      <c r="Q1026" s="4"/>
      <c r="R1026" s="4"/>
      <c r="T1026" s="4"/>
      <c r="W1026" s="4"/>
      <c r="X1026" s="4"/>
      <c r="Y1026" s="4"/>
      <c r="AA1026" s="4"/>
      <c r="AD1026" s="4"/>
      <c r="AE1026" s="4"/>
      <c r="AF1026" s="4"/>
    </row>
    <row r="1027" spans="2:32" x14ac:dyDescent="0.3">
      <c r="B1027" s="4"/>
      <c r="C1027" s="4"/>
      <c r="D1027" s="4"/>
      <c r="F1027" s="4"/>
      <c r="I1027" s="4"/>
      <c r="J1027" s="4"/>
      <c r="K1027" s="4"/>
      <c r="L1027" s="4"/>
      <c r="M1027" s="4"/>
      <c r="N1027" s="4"/>
      <c r="P1027" s="4"/>
      <c r="Q1027" s="4"/>
      <c r="R1027" s="4"/>
      <c r="T1027" s="4"/>
      <c r="W1027" s="4"/>
      <c r="X1027" s="4"/>
      <c r="Y1027" s="4"/>
      <c r="AA1027" s="4"/>
      <c r="AD1027" s="4"/>
      <c r="AE1027" s="4"/>
      <c r="AF1027" s="4"/>
    </row>
    <row r="1028" spans="2:32" x14ac:dyDescent="0.3">
      <c r="B1028" s="4"/>
      <c r="C1028" s="4"/>
      <c r="D1028" s="4"/>
      <c r="F1028" s="4"/>
      <c r="I1028" s="4"/>
      <c r="J1028" s="4"/>
      <c r="K1028" s="4"/>
      <c r="L1028" s="4"/>
      <c r="M1028" s="4"/>
      <c r="N1028" s="4"/>
      <c r="P1028" s="4"/>
      <c r="Q1028" s="4"/>
      <c r="R1028" s="4"/>
      <c r="T1028" s="4"/>
      <c r="W1028" s="4"/>
      <c r="X1028" s="4"/>
      <c r="Y1028" s="4"/>
      <c r="AA1028" s="4"/>
      <c r="AD1028" s="4"/>
      <c r="AE1028" s="4"/>
      <c r="AF1028" s="4"/>
    </row>
    <row r="1029" spans="2:32" x14ac:dyDescent="0.3">
      <c r="B1029" s="4"/>
      <c r="C1029" s="4"/>
      <c r="D1029" s="4"/>
      <c r="F1029" s="4"/>
      <c r="I1029" s="4"/>
      <c r="J1029" s="4"/>
      <c r="K1029" s="4"/>
      <c r="L1029" s="4"/>
      <c r="M1029" s="4"/>
      <c r="N1029" s="4"/>
      <c r="P1029" s="4"/>
      <c r="Q1029" s="4"/>
      <c r="R1029" s="4"/>
      <c r="T1029" s="4"/>
      <c r="W1029" s="4"/>
      <c r="X1029" s="4"/>
      <c r="Y1029" s="4"/>
      <c r="AA1029" s="4"/>
      <c r="AD1029" s="4"/>
      <c r="AE1029" s="4"/>
      <c r="AF1029" s="4"/>
    </row>
    <row r="1030" spans="2:32" x14ac:dyDescent="0.3">
      <c r="B1030" s="4"/>
      <c r="C1030" s="4"/>
      <c r="D1030" s="4"/>
      <c r="F1030" s="4"/>
      <c r="I1030" s="4"/>
      <c r="J1030" s="4"/>
      <c r="K1030" s="4"/>
      <c r="L1030" s="4"/>
      <c r="M1030" s="4"/>
      <c r="N1030" s="4"/>
      <c r="P1030" s="4"/>
      <c r="Q1030" s="4"/>
      <c r="R1030" s="4"/>
      <c r="T1030" s="4"/>
      <c r="W1030" s="4"/>
      <c r="X1030" s="4"/>
      <c r="Y1030" s="4"/>
      <c r="AA1030" s="4"/>
      <c r="AD1030" s="4"/>
      <c r="AE1030" s="4"/>
      <c r="AF1030" s="4"/>
    </row>
    <row r="1031" spans="2:32" x14ac:dyDescent="0.3">
      <c r="B1031" s="4"/>
      <c r="C1031" s="4"/>
      <c r="D1031" s="4"/>
      <c r="F1031" s="4"/>
      <c r="I1031" s="4"/>
      <c r="J1031" s="4"/>
      <c r="K1031" s="4"/>
      <c r="L1031" s="4"/>
      <c r="M1031" s="4"/>
      <c r="N1031" s="4"/>
      <c r="P1031" s="4"/>
      <c r="Q1031" s="4"/>
      <c r="R1031" s="4"/>
      <c r="T1031" s="4"/>
      <c r="W1031" s="4"/>
      <c r="X1031" s="4"/>
      <c r="Y1031" s="4"/>
      <c r="AA1031" s="4"/>
      <c r="AD1031" s="4"/>
      <c r="AE1031" s="4"/>
      <c r="AF1031" s="4"/>
    </row>
    <row r="1032" spans="2:32" x14ac:dyDescent="0.3">
      <c r="B1032" s="4"/>
      <c r="C1032" s="4"/>
      <c r="D1032" s="4"/>
      <c r="F1032" s="4"/>
      <c r="I1032" s="4"/>
      <c r="J1032" s="4"/>
      <c r="K1032" s="4"/>
      <c r="L1032" s="4"/>
      <c r="M1032" s="4"/>
      <c r="N1032" s="4"/>
      <c r="P1032" s="4"/>
      <c r="Q1032" s="4"/>
      <c r="R1032" s="4"/>
      <c r="T1032" s="4"/>
      <c r="W1032" s="4"/>
      <c r="X1032" s="4"/>
      <c r="Y1032" s="4"/>
      <c r="AA1032" s="4"/>
      <c r="AD1032" s="4"/>
      <c r="AE1032" s="4"/>
      <c r="AF1032" s="4"/>
    </row>
    <row r="1033" spans="2:32" x14ac:dyDescent="0.3">
      <c r="B1033" s="4"/>
      <c r="C1033" s="4"/>
      <c r="D1033" s="4"/>
      <c r="F1033" s="4"/>
      <c r="I1033" s="4"/>
      <c r="J1033" s="4"/>
      <c r="K1033" s="4"/>
      <c r="L1033" s="4"/>
      <c r="M1033" s="4"/>
      <c r="N1033" s="4"/>
      <c r="P1033" s="4"/>
      <c r="Q1033" s="4"/>
      <c r="R1033" s="4"/>
      <c r="T1033" s="4"/>
      <c r="W1033" s="4"/>
      <c r="X1033" s="4"/>
      <c r="Y1033" s="4"/>
      <c r="AA1033" s="4"/>
      <c r="AD1033" s="4"/>
      <c r="AE1033" s="4"/>
      <c r="AF1033" s="4"/>
    </row>
    <row r="1034" spans="2:32" x14ac:dyDescent="0.3">
      <c r="B1034" s="4"/>
      <c r="C1034" s="4"/>
      <c r="D1034" s="4"/>
      <c r="F1034" s="4"/>
      <c r="I1034" s="4"/>
      <c r="J1034" s="4"/>
      <c r="K1034" s="4"/>
      <c r="L1034" s="4"/>
      <c r="M1034" s="4"/>
      <c r="N1034" s="4"/>
      <c r="P1034" s="4"/>
      <c r="Q1034" s="4"/>
      <c r="R1034" s="4"/>
      <c r="T1034" s="4"/>
      <c r="W1034" s="4"/>
      <c r="X1034" s="4"/>
      <c r="Y1034" s="4"/>
      <c r="AA1034" s="4"/>
      <c r="AD1034" s="4"/>
      <c r="AE1034" s="4"/>
      <c r="AF1034" s="4"/>
    </row>
    <row r="1035" spans="2:32" x14ac:dyDescent="0.3">
      <c r="B1035" s="4"/>
      <c r="C1035" s="4"/>
      <c r="D1035" s="4"/>
      <c r="F1035" s="4"/>
      <c r="I1035" s="4"/>
      <c r="J1035" s="4"/>
      <c r="K1035" s="4"/>
      <c r="L1035" s="4"/>
      <c r="M1035" s="4"/>
      <c r="N1035" s="4"/>
      <c r="P1035" s="4"/>
      <c r="Q1035" s="4"/>
      <c r="R1035" s="4"/>
      <c r="T1035" s="4"/>
      <c r="W1035" s="4"/>
      <c r="X1035" s="4"/>
      <c r="Y1035" s="4"/>
      <c r="AA1035" s="4"/>
      <c r="AD1035" s="4"/>
      <c r="AE1035" s="4"/>
      <c r="AF1035" s="4"/>
    </row>
    <row r="1036" spans="2:32" x14ac:dyDescent="0.3">
      <c r="B1036" s="4"/>
      <c r="C1036" s="4"/>
      <c r="D1036" s="4"/>
      <c r="F1036" s="4"/>
      <c r="I1036" s="4"/>
      <c r="J1036" s="4"/>
      <c r="K1036" s="4"/>
      <c r="L1036" s="4"/>
      <c r="M1036" s="4"/>
      <c r="N1036" s="4"/>
      <c r="P1036" s="4"/>
      <c r="Q1036" s="4"/>
      <c r="R1036" s="4"/>
      <c r="T1036" s="4"/>
      <c r="W1036" s="4"/>
      <c r="X1036" s="4"/>
      <c r="Y1036" s="4"/>
      <c r="AA1036" s="4"/>
      <c r="AD1036" s="4"/>
      <c r="AE1036" s="4"/>
      <c r="AF1036" s="4"/>
    </row>
    <row r="1037" spans="2:32" x14ac:dyDescent="0.3">
      <c r="B1037" s="4"/>
      <c r="C1037" s="4"/>
      <c r="D1037" s="4"/>
      <c r="F1037" s="4"/>
      <c r="I1037" s="4"/>
      <c r="J1037" s="4"/>
      <c r="K1037" s="4"/>
      <c r="L1037" s="4"/>
      <c r="M1037" s="4"/>
      <c r="N1037" s="4"/>
      <c r="P1037" s="4"/>
      <c r="Q1037" s="4"/>
      <c r="R1037" s="4"/>
      <c r="T1037" s="4"/>
      <c r="W1037" s="4"/>
      <c r="X1037" s="4"/>
      <c r="Y1037" s="4"/>
      <c r="AA1037" s="4"/>
      <c r="AD1037" s="4"/>
      <c r="AE1037" s="4"/>
      <c r="AF1037" s="4"/>
    </row>
    <row r="1038" spans="2:32" x14ac:dyDescent="0.3">
      <c r="B1038" s="4"/>
      <c r="C1038" s="4"/>
      <c r="D1038" s="4"/>
      <c r="F1038" s="4"/>
      <c r="I1038" s="4"/>
      <c r="J1038" s="4"/>
      <c r="K1038" s="4"/>
      <c r="L1038" s="4"/>
      <c r="M1038" s="4"/>
      <c r="N1038" s="4"/>
      <c r="P1038" s="4"/>
      <c r="Q1038" s="4"/>
      <c r="R1038" s="4"/>
      <c r="T1038" s="4"/>
      <c r="W1038" s="4"/>
      <c r="X1038" s="4"/>
      <c r="Y1038" s="4"/>
      <c r="AA1038" s="4"/>
      <c r="AD1038" s="4"/>
      <c r="AE1038" s="4"/>
      <c r="AF1038" s="4"/>
    </row>
    <row r="1039" spans="2:32" x14ac:dyDescent="0.3">
      <c r="B1039" s="4"/>
      <c r="C1039" s="4"/>
      <c r="D1039" s="4"/>
      <c r="F1039" s="4"/>
      <c r="I1039" s="4"/>
      <c r="J1039" s="4"/>
      <c r="K1039" s="4"/>
      <c r="L1039" s="4"/>
      <c r="M1039" s="4"/>
      <c r="N1039" s="4"/>
      <c r="P1039" s="4"/>
      <c r="Q1039" s="4"/>
      <c r="R1039" s="4"/>
      <c r="T1039" s="4"/>
      <c r="W1039" s="4"/>
      <c r="X1039" s="4"/>
      <c r="Y1039" s="4"/>
      <c r="AA1039" s="4"/>
      <c r="AD1039" s="4"/>
      <c r="AE1039" s="4"/>
      <c r="AF1039" s="4"/>
    </row>
    <row r="1040" spans="2:32" x14ac:dyDescent="0.3">
      <c r="B1040" s="4"/>
      <c r="C1040" s="4"/>
      <c r="D1040" s="4"/>
      <c r="F1040" s="4"/>
      <c r="I1040" s="4"/>
      <c r="J1040" s="4"/>
      <c r="K1040" s="4"/>
      <c r="L1040" s="4"/>
      <c r="M1040" s="4"/>
      <c r="N1040" s="4"/>
      <c r="P1040" s="4"/>
      <c r="Q1040" s="4"/>
      <c r="R1040" s="4"/>
      <c r="T1040" s="4"/>
      <c r="W1040" s="4"/>
      <c r="X1040" s="4"/>
      <c r="Y1040" s="4"/>
      <c r="AA1040" s="4"/>
      <c r="AD1040" s="4"/>
      <c r="AE1040" s="4"/>
      <c r="AF1040" s="4"/>
    </row>
    <row r="1041" spans="2:32" x14ac:dyDescent="0.3">
      <c r="B1041" s="4"/>
      <c r="C1041" s="4"/>
      <c r="D1041" s="4"/>
      <c r="F1041" s="4"/>
      <c r="I1041" s="4"/>
      <c r="J1041" s="4"/>
      <c r="K1041" s="4"/>
      <c r="L1041" s="4"/>
      <c r="M1041" s="4"/>
      <c r="N1041" s="4"/>
      <c r="P1041" s="4"/>
      <c r="Q1041" s="4"/>
      <c r="R1041" s="4"/>
      <c r="T1041" s="4"/>
      <c r="W1041" s="4"/>
      <c r="X1041" s="4"/>
      <c r="Y1041" s="4"/>
      <c r="AA1041" s="4"/>
      <c r="AD1041" s="4"/>
      <c r="AE1041" s="4"/>
      <c r="AF1041" s="4"/>
    </row>
    <row r="1042" spans="2:32" x14ac:dyDescent="0.3">
      <c r="B1042" s="4"/>
      <c r="C1042" s="4"/>
      <c r="D1042" s="4"/>
      <c r="F1042" s="4"/>
      <c r="I1042" s="4"/>
      <c r="J1042" s="4"/>
      <c r="K1042" s="4"/>
      <c r="L1042" s="4"/>
      <c r="M1042" s="4"/>
      <c r="N1042" s="4"/>
      <c r="P1042" s="4"/>
      <c r="Q1042" s="4"/>
      <c r="R1042" s="4"/>
      <c r="T1042" s="4"/>
      <c r="W1042" s="4"/>
      <c r="X1042" s="4"/>
      <c r="Y1042" s="4"/>
      <c r="AA1042" s="4"/>
      <c r="AD1042" s="4"/>
      <c r="AE1042" s="4"/>
      <c r="AF1042" s="4"/>
    </row>
    <row r="1043" spans="2:32" x14ac:dyDescent="0.3">
      <c r="B1043" s="4"/>
      <c r="C1043" s="4"/>
      <c r="D1043" s="4"/>
      <c r="F1043" s="4"/>
      <c r="I1043" s="4"/>
      <c r="J1043" s="4"/>
      <c r="K1043" s="4"/>
      <c r="L1043" s="4"/>
      <c r="M1043" s="4"/>
      <c r="N1043" s="4"/>
      <c r="P1043" s="4"/>
      <c r="Q1043" s="4"/>
      <c r="R1043" s="4"/>
      <c r="T1043" s="4"/>
      <c r="W1043" s="4"/>
      <c r="X1043" s="4"/>
      <c r="Y1043" s="4"/>
      <c r="AA1043" s="4"/>
      <c r="AD1043" s="4"/>
      <c r="AE1043" s="4"/>
      <c r="AF1043" s="4"/>
    </row>
    <row r="1044" spans="2:32" x14ac:dyDescent="0.3">
      <c r="B1044" s="4"/>
      <c r="C1044" s="4"/>
      <c r="D1044" s="4"/>
      <c r="F1044" s="4"/>
      <c r="I1044" s="4"/>
      <c r="J1044" s="4"/>
      <c r="K1044" s="4"/>
      <c r="L1044" s="4"/>
      <c r="M1044" s="4"/>
      <c r="N1044" s="4"/>
      <c r="P1044" s="4"/>
      <c r="Q1044" s="4"/>
      <c r="R1044" s="4"/>
      <c r="T1044" s="4"/>
      <c r="W1044" s="4"/>
      <c r="X1044" s="4"/>
      <c r="Y1044" s="4"/>
      <c r="AA1044" s="4"/>
      <c r="AD1044" s="4"/>
      <c r="AE1044" s="4"/>
      <c r="AF1044" s="4"/>
    </row>
    <row r="1045" spans="2:32" x14ac:dyDescent="0.3">
      <c r="B1045" s="4"/>
      <c r="C1045" s="4"/>
      <c r="D1045" s="4"/>
      <c r="F1045" s="4"/>
      <c r="I1045" s="4"/>
      <c r="J1045" s="4"/>
      <c r="K1045" s="4"/>
      <c r="L1045" s="4"/>
      <c r="M1045" s="4"/>
      <c r="N1045" s="4"/>
      <c r="P1045" s="4"/>
      <c r="Q1045" s="4"/>
      <c r="R1045" s="4"/>
      <c r="T1045" s="4"/>
      <c r="W1045" s="4"/>
      <c r="X1045" s="4"/>
      <c r="Y1045" s="4"/>
      <c r="AA1045" s="4"/>
      <c r="AD1045" s="4"/>
      <c r="AE1045" s="4"/>
      <c r="AF1045" s="4"/>
    </row>
    <row r="1046" spans="2:32" x14ac:dyDescent="0.3">
      <c r="B1046" s="4"/>
      <c r="C1046" s="4"/>
      <c r="D1046" s="4"/>
      <c r="F1046" s="4"/>
      <c r="I1046" s="4"/>
      <c r="J1046" s="4"/>
      <c r="K1046" s="4"/>
      <c r="L1046" s="4"/>
      <c r="M1046" s="4"/>
      <c r="N1046" s="4"/>
      <c r="P1046" s="4"/>
      <c r="Q1046" s="4"/>
      <c r="R1046" s="4"/>
      <c r="T1046" s="4"/>
      <c r="W1046" s="4"/>
      <c r="X1046" s="4"/>
      <c r="Y1046" s="4"/>
      <c r="AA1046" s="4"/>
      <c r="AD1046" s="4"/>
      <c r="AE1046" s="4"/>
      <c r="AF1046" s="4"/>
    </row>
    <row r="1047" spans="2:32" x14ac:dyDescent="0.3">
      <c r="B1047" s="4"/>
      <c r="C1047" s="4"/>
      <c r="D1047" s="4"/>
      <c r="F1047" s="4"/>
      <c r="I1047" s="4"/>
      <c r="J1047" s="4"/>
      <c r="K1047" s="4"/>
      <c r="L1047" s="4"/>
      <c r="M1047" s="4"/>
      <c r="N1047" s="4"/>
      <c r="P1047" s="4"/>
      <c r="Q1047" s="4"/>
      <c r="R1047" s="4"/>
      <c r="T1047" s="4"/>
      <c r="W1047" s="4"/>
      <c r="X1047" s="4"/>
      <c r="Y1047" s="4"/>
      <c r="AA1047" s="4"/>
      <c r="AD1047" s="4"/>
      <c r="AE1047" s="4"/>
      <c r="AF1047" s="4"/>
    </row>
    <row r="1048" spans="2:32" x14ac:dyDescent="0.3">
      <c r="B1048" s="4"/>
      <c r="C1048" s="4"/>
      <c r="D1048" s="4"/>
      <c r="F1048" s="4"/>
      <c r="I1048" s="4"/>
      <c r="J1048" s="4"/>
      <c r="K1048" s="4"/>
      <c r="L1048" s="4"/>
      <c r="M1048" s="4"/>
      <c r="N1048" s="4"/>
      <c r="P1048" s="4"/>
      <c r="Q1048" s="4"/>
      <c r="R1048" s="4"/>
      <c r="T1048" s="4"/>
      <c r="W1048" s="4"/>
      <c r="X1048" s="4"/>
      <c r="Y1048" s="4"/>
      <c r="AA1048" s="4"/>
      <c r="AD1048" s="4"/>
      <c r="AE1048" s="4"/>
      <c r="AF1048" s="4"/>
    </row>
    <row r="1049" spans="2:32" x14ac:dyDescent="0.3">
      <c r="B1049" s="4"/>
      <c r="C1049" s="4"/>
      <c r="D1049" s="4"/>
      <c r="F1049" s="4"/>
      <c r="I1049" s="4"/>
      <c r="J1049" s="4"/>
      <c r="K1049" s="4"/>
      <c r="L1049" s="4"/>
      <c r="M1049" s="4"/>
      <c r="N1049" s="4"/>
      <c r="P1049" s="4"/>
      <c r="Q1049" s="4"/>
      <c r="R1049" s="4"/>
      <c r="T1049" s="4"/>
      <c r="W1049" s="4"/>
      <c r="X1049" s="4"/>
      <c r="Y1049" s="4"/>
      <c r="AA1049" s="4"/>
      <c r="AD1049" s="4"/>
      <c r="AE1049" s="4"/>
      <c r="AF1049" s="4"/>
    </row>
    <row r="1050" spans="2:32" x14ac:dyDescent="0.3">
      <c r="B1050" s="4"/>
      <c r="C1050" s="4"/>
      <c r="D1050" s="4"/>
      <c r="F1050" s="4"/>
      <c r="I1050" s="4"/>
      <c r="J1050" s="4"/>
      <c r="K1050" s="4"/>
      <c r="L1050" s="4"/>
      <c r="M1050" s="4"/>
      <c r="N1050" s="4"/>
      <c r="P1050" s="4"/>
      <c r="Q1050" s="4"/>
      <c r="R1050" s="4"/>
      <c r="T1050" s="4"/>
      <c r="W1050" s="4"/>
      <c r="X1050" s="4"/>
      <c r="Y1050" s="4"/>
      <c r="AA1050" s="4"/>
      <c r="AD1050" s="4"/>
      <c r="AE1050" s="4"/>
      <c r="AF1050" s="4"/>
    </row>
    <row r="1051" spans="2:32" x14ac:dyDescent="0.3">
      <c r="B1051" s="4"/>
      <c r="C1051" s="4"/>
      <c r="D1051" s="4"/>
      <c r="F1051" s="4"/>
      <c r="I1051" s="4"/>
      <c r="J1051" s="4"/>
      <c r="K1051" s="4"/>
      <c r="L1051" s="4"/>
      <c r="M1051" s="4"/>
      <c r="N1051" s="4"/>
      <c r="P1051" s="4"/>
      <c r="Q1051" s="4"/>
      <c r="R1051" s="4"/>
      <c r="T1051" s="4"/>
      <c r="W1051" s="4"/>
      <c r="X1051" s="4"/>
      <c r="Y1051" s="4"/>
      <c r="AA1051" s="4"/>
      <c r="AD1051" s="4"/>
      <c r="AE1051" s="4"/>
      <c r="AF1051" s="4"/>
    </row>
    <row r="1052" spans="2:32" x14ac:dyDescent="0.3">
      <c r="B1052" s="4"/>
      <c r="C1052" s="4"/>
      <c r="D1052" s="4"/>
      <c r="F1052" s="4"/>
      <c r="I1052" s="4"/>
      <c r="J1052" s="4"/>
      <c r="K1052" s="4"/>
      <c r="L1052" s="4"/>
      <c r="M1052" s="4"/>
      <c r="N1052" s="4"/>
      <c r="P1052" s="4"/>
      <c r="Q1052" s="4"/>
      <c r="R1052" s="4"/>
      <c r="T1052" s="4"/>
      <c r="W1052" s="4"/>
      <c r="X1052" s="4"/>
      <c r="Y1052" s="4"/>
      <c r="AA1052" s="4"/>
      <c r="AD1052" s="4"/>
      <c r="AE1052" s="4"/>
      <c r="AF1052" s="4"/>
    </row>
    <row r="1053" spans="2:32" x14ac:dyDescent="0.3">
      <c r="B1053" s="4"/>
      <c r="C1053" s="4"/>
      <c r="D1053" s="4"/>
      <c r="F1053" s="4"/>
      <c r="I1053" s="4"/>
      <c r="J1053" s="4"/>
      <c r="K1053" s="4"/>
      <c r="L1053" s="4"/>
      <c r="M1053" s="4"/>
      <c r="N1053" s="4"/>
      <c r="P1053" s="4"/>
      <c r="Q1053" s="4"/>
      <c r="R1053" s="4"/>
      <c r="T1053" s="4"/>
      <c r="W1053" s="4"/>
      <c r="X1053" s="4"/>
      <c r="Y1053" s="4"/>
      <c r="AA1053" s="4"/>
      <c r="AD1053" s="4"/>
      <c r="AE1053" s="4"/>
      <c r="AF1053" s="4"/>
    </row>
    <row r="1054" spans="2:32" x14ac:dyDescent="0.3">
      <c r="B1054" s="4"/>
      <c r="C1054" s="4"/>
      <c r="D1054" s="4"/>
      <c r="F1054" s="4"/>
      <c r="I1054" s="4"/>
      <c r="J1054" s="4"/>
      <c r="K1054" s="4"/>
      <c r="L1054" s="4"/>
      <c r="M1054" s="4"/>
      <c r="N1054" s="4"/>
      <c r="P1054" s="4"/>
      <c r="Q1054" s="4"/>
      <c r="R1054" s="4"/>
      <c r="T1054" s="4"/>
      <c r="W1054" s="4"/>
      <c r="X1054" s="4"/>
      <c r="Y1054" s="4"/>
      <c r="AA1054" s="4"/>
      <c r="AD1054" s="4"/>
      <c r="AE1054" s="4"/>
      <c r="AF1054" s="4"/>
    </row>
    <row r="1055" spans="2:32" x14ac:dyDescent="0.3">
      <c r="B1055" s="4"/>
      <c r="C1055" s="4"/>
      <c r="D1055" s="4"/>
      <c r="F1055" s="4"/>
      <c r="I1055" s="4"/>
      <c r="J1055" s="4"/>
      <c r="K1055" s="4"/>
      <c r="L1055" s="4"/>
      <c r="M1055" s="4"/>
      <c r="N1055" s="4"/>
      <c r="P1055" s="4"/>
      <c r="Q1055" s="4"/>
      <c r="R1055" s="4"/>
      <c r="T1055" s="4"/>
      <c r="W1055" s="4"/>
      <c r="X1055" s="4"/>
      <c r="Y1055" s="4"/>
      <c r="AA1055" s="4"/>
      <c r="AD1055" s="4"/>
      <c r="AE1055" s="4"/>
      <c r="AF1055" s="4"/>
    </row>
    <row r="1056" spans="2:32" x14ac:dyDescent="0.3">
      <c r="B1056" s="4"/>
      <c r="C1056" s="4"/>
      <c r="D1056" s="4"/>
      <c r="F1056" s="4"/>
      <c r="I1056" s="4"/>
      <c r="J1056" s="4"/>
      <c r="K1056" s="4"/>
      <c r="L1056" s="4"/>
      <c r="M1056" s="4"/>
      <c r="N1056" s="4"/>
      <c r="P1056" s="4"/>
      <c r="Q1056" s="4"/>
      <c r="R1056" s="4"/>
      <c r="T1056" s="4"/>
      <c r="W1056" s="4"/>
      <c r="X1056" s="4"/>
      <c r="Y1056" s="4"/>
      <c r="AA1056" s="4"/>
      <c r="AD1056" s="4"/>
      <c r="AE1056" s="4"/>
      <c r="AF1056" s="4"/>
    </row>
    <row r="1057" spans="2:32" x14ac:dyDescent="0.3">
      <c r="B1057" s="4"/>
      <c r="C1057" s="4"/>
      <c r="D1057" s="4"/>
      <c r="F1057" s="4"/>
      <c r="I1057" s="4"/>
      <c r="J1057" s="4"/>
      <c r="K1057" s="4"/>
      <c r="L1057" s="4"/>
      <c r="M1057" s="4"/>
      <c r="N1057" s="4"/>
      <c r="P1057" s="4"/>
      <c r="Q1057" s="4"/>
      <c r="R1057" s="4"/>
      <c r="T1057" s="4"/>
      <c r="W1057" s="4"/>
      <c r="X1057" s="4"/>
      <c r="Y1057" s="4"/>
      <c r="AA1057" s="4"/>
      <c r="AD1057" s="4"/>
      <c r="AE1057" s="4"/>
      <c r="AF1057" s="4"/>
    </row>
    <row r="1058" spans="2:32" x14ac:dyDescent="0.3">
      <c r="B1058" s="4"/>
      <c r="C1058" s="4"/>
      <c r="D1058" s="4"/>
      <c r="F1058" s="4"/>
      <c r="I1058" s="4"/>
      <c r="J1058" s="4"/>
      <c r="K1058" s="4"/>
      <c r="L1058" s="4"/>
      <c r="M1058" s="4"/>
      <c r="N1058" s="4"/>
      <c r="P1058" s="4"/>
      <c r="Q1058" s="4"/>
      <c r="R1058" s="4"/>
      <c r="T1058" s="4"/>
      <c r="W1058" s="4"/>
      <c r="X1058" s="4"/>
      <c r="Y1058" s="4"/>
      <c r="AA1058" s="4"/>
      <c r="AD1058" s="4"/>
      <c r="AE1058" s="4"/>
      <c r="AF1058" s="4"/>
    </row>
    <row r="1059" spans="2:32" x14ac:dyDescent="0.3">
      <c r="B1059" s="4"/>
      <c r="C1059" s="4"/>
      <c r="D1059" s="4"/>
      <c r="F1059" s="4"/>
      <c r="I1059" s="4"/>
      <c r="J1059" s="4"/>
      <c r="K1059" s="4"/>
      <c r="L1059" s="4"/>
      <c r="M1059" s="4"/>
      <c r="N1059" s="4"/>
      <c r="P1059" s="4"/>
      <c r="Q1059" s="4"/>
      <c r="R1059" s="4"/>
      <c r="T1059" s="4"/>
      <c r="W1059" s="4"/>
      <c r="X1059" s="4"/>
      <c r="Y1059" s="4"/>
      <c r="AA1059" s="4"/>
      <c r="AD1059" s="4"/>
      <c r="AE1059" s="4"/>
      <c r="AF1059" s="4"/>
    </row>
    <row r="1060" spans="2:32" x14ac:dyDescent="0.3">
      <c r="B1060" s="4"/>
      <c r="C1060" s="4"/>
      <c r="D1060" s="4"/>
      <c r="F1060" s="4"/>
      <c r="I1060" s="4"/>
      <c r="J1060" s="4"/>
      <c r="K1060" s="4"/>
      <c r="L1060" s="4"/>
      <c r="M1060" s="4"/>
      <c r="N1060" s="4"/>
      <c r="P1060" s="4"/>
      <c r="Q1060" s="4"/>
      <c r="R1060" s="4"/>
      <c r="T1060" s="4"/>
      <c r="W1060" s="4"/>
      <c r="X1060" s="4"/>
      <c r="Y1060" s="4"/>
      <c r="AA1060" s="4"/>
      <c r="AD1060" s="4"/>
      <c r="AE1060" s="4"/>
      <c r="AF1060" s="4"/>
    </row>
    <row r="1061" spans="2:32" x14ac:dyDescent="0.3">
      <c r="B1061" s="4"/>
      <c r="C1061" s="4"/>
      <c r="D1061" s="4"/>
      <c r="F1061" s="4"/>
      <c r="I1061" s="4"/>
      <c r="J1061" s="4"/>
      <c r="K1061" s="4"/>
      <c r="L1061" s="4"/>
      <c r="M1061" s="4"/>
      <c r="N1061" s="4"/>
      <c r="P1061" s="4"/>
      <c r="Q1061" s="4"/>
      <c r="R1061" s="4"/>
      <c r="T1061" s="4"/>
      <c r="W1061" s="4"/>
      <c r="X1061" s="4"/>
      <c r="Y1061" s="4"/>
      <c r="AA1061" s="4"/>
      <c r="AD1061" s="4"/>
      <c r="AE1061" s="4"/>
      <c r="AF1061" s="4"/>
    </row>
    <row r="1062" spans="2:32" x14ac:dyDescent="0.3">
      <c r="B1062" s="4"/>
      <c r="C1062" s="4"/>
      <c r="D1062" s="4"/>
      <c r="F1062" s="4"/>
      <c r="I1062" s="4"/>
      <c r="J1062" s="4"/>
      <c r="K1062" s="4"/>
      <c r="L1062" s="4"/>
      <c r="M1062" s="4"/>
      <c r="N1062" s="4"/>
      <c r="P1062" s="4"/>
      <c r="Q1062" s="4"/>
      <c r="R1062" s="4"/>
      <c r="T1062" s="4"/>
      <c r="W1062" s="4"/>
      <c r="X1062" s="4"/>
      <c r="Y1062" s="4"/>
      <c r="AA1062" s="4"/>
      <c r="AD1062" s="4"/>
      <c r="AE1062" s="4"/>
      <c r="AF1062" s="4"/>
    </row>
    <row r="1063" spans="2:32" x14ac:dyDescent="0.3">
      <c r="B1063" s="4"/>
      <c r="C1063" s="4"/>
      <c r="D1063" s="4"/>
      <c r="F1063" s="4"/>
      <c r="I1063" s="4"/>
      <c r="J1063" s="4"/>
      <c r="K1063" s="4"/>
      <c r="L1063" s="4"/>
      <c r="M1063" s="4"/>
      <c r="N1063" s="4"/>
      <c r="P1063" s="4"/>
      <c r="Q1063" s="4"/>
      <c r="R1063" s="4"/>
      <c r="T1063" s="4"/>
      <c r="W1063" s="4"/>
      <c r="X1063" s="4"/>
      <c r="Y1063" s="4"/>
      <c r="AA1063" s="4"/>
      <c r="AD1063" s="4"/>
      <c r="AE1063" s="4"/>
      <c r="AF1063" s="4"/>
    </row>
    <row r="1064" spans="2:32" x14ac:dyDescent="0.3">
      <c r="B1064" s="4"/>
      <c r="C1064" s="4"/>
      <c r="D1064" s="4"/>
      <c r="F1064" s="4"/>
      <c r="I1064" s="4"/>
      <c r="J1064" s="4"/>
      <c r="K1064" s="4"/>
      <c r="L1064" s="4"/>
      <c r="M1064" s="4"/>
      <c r="N1064" s="4"/>
      <c r="P1064" s="4"/>
      <c r="Q1064" s="4"/>
      <c r="R1064" s="4"/>
      <c r="T1064" s="4"/>
      <c r="W1064" s="4"/>
      <c r="X1064" s="4"/>
      <c r="Y1064" s="4"/>
      <c r="AA1064" s="4"/>
      <c r="AD1064" s="4"/>
      <c r="AE1064" s="4"/>
      <c r="AF1064" s="4"/>
    </row>
    <row r="1065" spans="2:32" x14ac:dyDescent="0.3">
      <c r="B1065" s="4"/>
      <c r="C1065" s="4"/>
      <c r="D1065" s="4"/>
      <c r="F1065" s="4"/>
      <c r="I1065" s="4"/>
      <c r="J1065" s="4"/>
      <c r="K1065" s="4"/>
      <c r="L1065" s="4"/>
      <c r="M1065" s="4"/>
      <c r="N1065" s="4"/>
      <c r="P1065" s="4"/>
      <c r="Q1065" s="4"/>
      <c r="R1065" s="4"/>
      <c r="T1065" s="4"/>
      <c r="W1065" s="4"/>
      <c r="X1065" s="4"/>
      <c r="Y1065" s="4"/>
      <c r="AA1065" s="4"/>
      <c r="AD1065" s="4"/>
      <c r="AE1065" s="4"/>
      <c r="AF1065" s="4"/>
    </row>
    <row r="1066" spans="2:32" x14ac:dyDescent="0.3">
      <c r="B1066" s="4"/>
      <c r="C1066" s="4"/>
      <c r="D1066" s="4"/>
      <c r="F1066" s="4"/>
      <c r="I1066" s="4"/>
      <c r="J1066" s="4"/>
      <c r="K1066" s="4"/>
      <c r="L1066" s="4"/>
      <c r="M1066" s="4"/>
      <c r="N1066" s="4"/>
      <c r="P1066" s="4"/>
      <c r="Q1066" s="4"/>
      <c r="R1066" s="4"/>
      <c r="T1066" s="4"/>
      <c r="W1066" s="4"/>
      <c r="X1066" s="4"/>
      <c r="Y1066" s="4"/>
      <c r="AA1066" s="4"/>
      <c r="AD1066" s="4"/>
      <c r="AE1066" s="4"/>
      <c r="AF1066" s="4"/>
    </row>
    <row r="1067" spans="2:32" x14ac:dyDescent="0.3">
      <c r="B1067" s="4"/>
      <c r="C1067" s="4"/>
      <c r="D1067" s="4"/>
      <c r="F1067" s="4"/>
      <c r="I1067" s="4"/>
      <c r="J1067" s="4"/>
      <c r="K1067" s="4"/>
      <c r="L1067" s="4"/>
      <c r="M1067" s="4"/>
      <c r="N1067" s="4"/>
      <c r="P1067" s="4"/>
      <c r="Q1067" s="4"/>
      <c r="R1067" s="4"/>
      <c r="T1067" s="4"/>
      <c r="W1067" s="4"/>
      <c r="X1067" s="4"/>
      <c r="Y1067" s="4"/>
      <c r="AA1067" s="4"/>
      <c r="AD1067" s="4"/>
      <c r="AE1067" s="4"/>
      <c r="AF1067" s="4"/>
    </row>
    <row r="1068" spans="2:32" x14ac:dyDescent="0.3">
      <c r="B1068" s="4"/>
      <c r="C1068" s="4"/>
      <c r="D1068" s="4"/>
      <c r="F1068" s="4"/>
      <c r="I1068" s="4"/>
      <c r="J1068" s="4"/>
      <c r="K1068" s="4"/>
      <c r="L1068" s="4"/>
      <c r="M1068" s="4"/>
      <c r="N1068" s="4"/>
      <c r="P1068" s="4"/>
      <c r="Q1068" s="4"/>
      <c r="R1068" s="4"/>
      <c r="T1068" s="4"/>
      <c r="W1068" s="4"/>
      <c r="X1068" s="4"/>
      <c r="Y1068" s="4"/>
      <c r="AA1068" s="4"/>
      <c r="AD1068" s="4"/>
      <c r="AE1068" s="4"/>
      <c r="AF1068" s="4"/>
    </row>
    <row r="1069" spans="2:32" x14ac:dyDescent="0.3">
      <c r="B1069" s="4"/>
      <c r="C1069" s="4"/>
      <c r="D1069" s="4"/>
      <c r="F1069" s="4"/>
      <c r="I1069" s="4"/>
      <c r="J1069" s="4"/>
      <c r="K1069" s="4"/>
      <c r="L1069" s="4"/>
      <c r="M1069" s="4"/>
      <c r="N1069" s="4"/>
      <c r="P1069" s="4"/>
      <c r="Q1069" s="4"/>
      <c r="R1069" s="4"/>
      <c r="T1069" s="4"/>
      <c r="W1069" s="4"/>
      <c r="X1069" s="4"/>
      <c r="Y1069" s="4"/>
      <c r="AA1069" s="4"/>
      <c r="AD1069" s="4"/>
      <c r="AE1069" s="4"/>
      <c r="AF1069" s="4"/>
    </row>
  </sheetData>
  <mergeCells count="126">
    <mergeCell ref="AD137:AF137"/>
    <mergeCell ref="L140:L145"/>
    <mergeCell ref="R129:R134"/>
    <mergeCell ref="D130:D132"/>
    <mergeCell ref="X130:X132"/>
    <mergeCell ref="Y130:Y132"/>
    <mergeCell ref="A137:B137"/>
    <mergeCell ref="C137:F137"/>
    <mergeCell ref="G137:W137"/>
    <mergeCell ref="A126:B126"/>
    <mergeCell ref="C126:F126"/>
    <mergeCell ref="G126:W126"/>
    <mergeCell ref="AD126:AF126"/>
    <mergeCell ref="J129:J134"/>
    <mergeCell ref="N129:N134"/>
    <mergeCell ref="O129:O134"/>
    <mergeCell ref="P129:P134"/>
    <mergeCell ref="Q129:Q134"/>
    <mergeCell ref="X108:X110"/>
    <mergeCell ref="Y108:Y110"/>
    <mergeCell ref="AA108:AA110"/>
    <mergeCell ref="AD108:AD110"/>
    <mergeCell ref="A115:B115"/>
    <mergeCell ref="C115:F115"/>
    <mergeCell ref="G115:W115"/>
    <mergeCell ref="AD115:AF115"/>
    <mergeCell ref="K108:K110"/>
    <mergeCell ref="L108:L110"/>
    <mergeCell ref="M108:M110"/>
    <mergeCell ref="O108:O110"/>
    <mergeCell ref="S108:S110"/>
    <mergeCell ref="W108:W110"/>
    <mergeCell ref="A104:B104"/>
    <mergeCell ref="C104:F104"/>
    <mergeCell ref="G104:W104"/>
    <mergeCell ref="AD104:AF104"/>
    <mergeCell ref="Q107:Q112"/>
    <mergeCell ref="C108:C110"/>
    <mergeCell ref="D108:D110"/>
    <mergeCell ref="E108:E110"/>
    <mergeCell ref="G108:G110"/>
    <mergeCell ref="I108:I110"/>
    <mergeCell ref="Q85:Q90"/>
    <mergeCell ref="R85:R90"/>
    <mergeCell ref="A93:B93"/>
    <mergeCell ref="C93:F93"/>
    <mergeCell ref="G93:W93"/>
    <mergeCell ref="AD93:AF93"/>
    <mergeCell ref="K85:K90"/>
    <mergeCell ref="L85:L90"/>
    <mergeCell ref="M85:M90"/>
    <mergeCell ref="N85:N90"/>
    <mergeCell ref="O85:O90"/>
    <mergeCell ref="P85:P90"/>
    <mergeCell ref="AD71:AF71"/>
    <mergeCell ref="A82:B82"/>
    <mergeCell ref="C82:F82"/>
    <mergeCell ref="G82:W82"/>
    <mergeCell ref="AD82:AF82"/>
    <mergeCell ref="Y64:Y66"/>
    <mergeCell ref="Z64:Z66"/>
    <mergeCell ref="AA64:AA66"/>
    <mergeCell ref="A71:B71"/>
    <mergeCell ref="C71:F71"/>
    <mergeCell ref="G71:W71"/>
    <mergeCell ref="L64:L66"/>
    <mergeCell ref="M64:M66"/>
    <mergeCell ref="N64:N66"/>
    <mergeCell ref="P64:P66"/>
    <mergeCell ref="S64:S66"/>
    <mergeCell ref="U64:U66"/>
    <mergeCell ref="D64:D66"/>
    <mergeCell ref="E64:E66"/>
    <mergeCell ref="G64:G66"/>
    <mergeCell ref="I64:I66"/>
    <mergeCell ref="J64:J66"/>
    <mergeCell ref="K64:K66"/>
    <mergeCell ref="K52:K57"/>
    <mergeCell ref="Q52:Q57"/>
    <mergeCell ref="D53:D55"/>
    <mergeCell ref="Y53:Y55"/>
    <mergeCell ref="A60:B60"/>
    <mergeCell ref="C60:F60"/>
    <mergeCell ref="G60:W60"/>
    <mergeCell ref="AD60:AF60"/>
    <mergeCell ref="AA42:AA44"/>
    <mergeCell ref="AC42:AC44"/>
    <mergeCell ref="A49:B49"/>
    <mergeCell ref="C49:F49"/>
    <mergeCell ref="G49:W49"/>
    <mergeCell ref="AD49:AF49"/>
    <mergeCell ref="R41:R46"/>
    <mergeCell ref="AE41:AE46"/>
    <mergeCell ref="AF41:AF46"/>
    <mergeCell ref="D42:D44"/>
    <mergeCell ref="G42:G44"/>
    <mergeCell ref="J42:J44"/>
    <mergeCell ref="K42:K44"/>
    <mergeCell ref="N42:N44"/>
    <mergeCell ref="U42:U44"/>
    <mergeCell ref="AB30:AB35"/>
    <mergeCell ref="AD30:AD35"/>
    <mergeCell ref="A38:B38"/>
    <mergeCell ref="C38:F38"/>
    <mergeCell ref="G38:W38"/>
    <mergeCell ref="AD38:AF38"/>
    <mergeCell ref="C20:C22"/>
    <mergeCell ref="D20:D22"/>
    <mergeCell ref="AA20:AA22"/>
    <mergeCell ref="AD20:AD22"/>
    <mergeCell ref="A27:B27"/>
    <mergeCell ref="C27:F27"/>
    <mergeCell ref="G27:W27"/>
    <mergeCell ref="AD27:AF27"/>
    <mergeCell ref="D8:D13"/>
    <mergeCell ref="AB8:AB13"/>
    <mergeCell ref="A16:B16"/>
    <mergeCell ref="C16:F16"/>
    <mergeCell ref="G16:W16"/>
    <mergeCell ref="AD16:AF16"/>
    <mergeCell ref="A1:AE1"/>
    <mergeCell ref="A2:AE2"/>
    <mergeCell ref="A5:B5"/>
    <mergeCell ref="C5:F5"/>
    <mergeCell ref="G5:W5"/>
    <mergeCell ref="AD5:AF5"/>
  </mergeCells>
  <pageMargins left="0.25" right="0.17" top="0.75" bottom="0.61" header="0" footer="0"/>
  <pageSetup scale="69" orientation="landscape" r:id="rId1"/>
  <headerFooter>
    <oddFooter>&amp;L Generated By:essl &amp;R Page No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WorkDurationReport_Dec_23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Ravindra B Shinganapurkar</dc:creator>
  <cp:lastModifiedBy>Ravindra B Shinganapurkar</cp:lastModifiedBy>
  <dcterms:created xsi:type="dcterms:W3CDTF">2024-04-10T07:48:53Z</dcterms:created>
  <dcterms:modified xsi:type="dcterms:W3CDTF">2024-04-10T07:50:51Z</dcterms:modified>
</cp:coreProperties>
</file>