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it Arya\Desktop\"/>
    </mc:Choice>
  </mc:AlternateContent>
  <bookViews>
    <workbookView xWindow="0" yWindow="0" windowWidth="20490" windowHeight="7755"/>
  </bookViews>
  <sheets>
    <sheet name="HSE data" sheetId="1" r:id="rId1"/>
    <sheet name="Sheet2" sheetId="2" state="hidden" r:id="rId2"/>
    <sheet name="Training hours" sheetId="3" r:id="rId3"/>
    <sheet name="two wheeler" sheetId="4" r:id="rId4"/>
    <sheet name="Near Hit" sheetId="5" r:id="rId5"/>
    <sheet name="Near Hit detail" sheetId="6" r:id="rId6"/>
    <sheet name="JSO Detail" sheetId="7" r:id="rId7"/>
    <sheet name="Scrap dat" sheetId="9" r:id="rId8"/>
    <sheet name="Scrap data" sheetId="8" state="hidden" r:id="rId9"/>
  </sheets>
  <definedNames>
    <definedName name="_xlnm._FilterDatabase" localSheetId="5" hidden="1">'Near Hit detail'!$A$3:$Q$23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" i="3" l="1"/>
  <c r="S11" i="3"/>
  <c r="R11" i="3"/>
  <c r="O6" i="3"/>
  <c r="O5" i="3"/>
  <c r="U9" i="3"/>
  <c r="V9" i="3"/>
  <c r="U10" i="3"/>
  <c r="V10" i="3"/>
  <c r="V5" i="3"/>
  <c r="V6" i="3"/>
  <c r="V7" i="3"/>
  <c r="V8" i="3"/>
  <c r="V4" i="3"/>
  <c r="U5" i="3"/>
  <c r="U6" i="3"/>
  <c r="U7" i="3"/>
  <c r="U8" i="3"/>
  <c r="U4" i="3"/>
  <c r="U11" i="3" l="1"/>
  <c r="V11" i="3"/>
  <c r="P5" i="3"/>
  <c r="P6" i="3"/>
  <c r="I9" i="5" l="1"/>
  <c r="I10" i="5"/>
  <c r="I11" i="5"/>
  <c r="G5" i="7"/>
  <c r="G6" i="7"/>
  <c r="G7" i="7"/>
  <c r="G8" i="7"/>
  <c r="G9" i="7"/>
  <c r="G10" i="7"/>
  <c r="G11" i="7"/>
  <c r="G12" i="7"/>
  <c r="G13" i="7"/>
  <c r="G4" i="7"/>
  <c r="J9" i="5"/>
  <c r="J10" i="5"/>
  <c r="H5" i="5"/>
  <c r="J5" i="5" s="1"/>
  <c r="H6" i="5"/>
  <c r="I6" i="5" s="1"/>
  <c r="H7" i="5"/>
  <c r="I7" i="5" s="1"/>
  <c r="H8" i="5"/>
  <c r="I8" i="5" s="1"/>
  <c r="H9" i="5"/>
  <c r="H10" i="5"/>
  <c r="H11" i="5"/>
  <c r="H12" i="5"/>
  <c r="I12" i="5" s="1"/>
  <c r="H13" i="5"/>
  <c r="J13" i="5" s="1"/>
  <c r="H4" i="5"/>
  <c r="J4" i="5" s="1"/>
  <c r="I5" i="5" l="1"/>
  <c r="I4" i="5"/>
  <c r="J12" i="5"/>
  <c r="J8" i="5"/>
  <c r="J11" i="5"/>
  <c r="J7" i="5"/>
  <c r="J6" i="5"/>
  <c r="I13" i="5"/>
  <c r="I40" i="1"/>
  <c r="J40" i="1" s="1"/>
  <c r="F40" i="1"/>
  <c r="H40" i="1" s="1"/>
  <c r="E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D12" i="1"/>
  <c r="D11" i="1"/>
  <c r="D10" i="1"/>
  <c r="D9" i="1"/>
  <c r="D8" i="1"/>
  <c r="D7" i="1"/>
  <c r="D6" i="1"/>
  <c r="D5" i="1"/>
  <c r="D3" i="1"/>
  <c r="D2" i="1"/>
  <c r="D14" i="7" l="1"/>
  <c r="G14" i="5"/>
  <c r="D14" i="5" l="1"/>
  <c r="E14" i="7" l="1"/>
  <c r="D16" i="7" s="1"/>
  <c r="F14" i="5" l="1"/>
  <c r="H14" i="5" l="1"/>
  <c r="L3" i="5" s="1"/>
  <c r="F5" i="7" l="1"/>
  <c r="F6" i="7"/>
  <c r="F7" i="7"/>
  <c r="F8" i="7"/>
  <c r="F9" i="7"/>
  <c r="F10" i="7"/>
  <c r="F11" i="7"/>
  <c r="F12" i="7"/>
  <c r="F13" i="7"/>
  <c r="F4" i="7"/>
  <c r="C6" i="2" l="1"/>
  <c r="D4" i="1"/>
</calcChain>
</file>

<file path=xl/sharedStrings.xml><?xml version="1.0" encoding="utf-8"?>
<sst xmlns="http://schemas.openxmlformats.org/spreadsheetml/2006/main" count="522" uniqueCount="248">
  <si>
    <t>JSA ( Job Safety Analysis )</t>
  </si>
  <si>
    <t>100% Service Event should follow with JSA</t>
  </si>
  <si>
    <t>JSO  (Job Safety Audit/ Observation)</t>
  </si>
  <si>
    <t>Safety Training Hours for employee only</t>
  </si>
  <si>
    <t>1.5 hour / employee / month</t>
  </si>
  <si>
    <t xml:space="preserve">LOTO Refresher Training - </t>
  </si>
  <si>
    <t xml:space="preserve">All Technical Manpower should undergo LOTO Refresher Training once in a year </t>
  </si>
  <si>
    <t xml:space="preserve">Two Wheeler Safety Training   </t>
  </si>
  <si>
    <t>One Training program in a year on Two Wheeler Safety for all the employee</t>
  </si>
  <si>
    <t>Electrical Refresher Training</t>
  </si>
  <si>
    <t xml:space="preserve">All Technical Manpower should undergo Electrical Safety Refresher Training once in a year </t>
  </si>
  <si>
    <t>Segment Specific Refresher Training ( Marine, Mining Etc)</t>
  </si>
  <si>
    <t xml:space="preserve">All Technical Manpower should undergo Segment Specific Refresher Training once in a year </t>
  </si>
  <si>
    <t>NA</t>
  </si>
  <si>
    <t xml:space="preserve">Two Wheeler Safety Audit </t>
  </si>
  <si>
    <t>FIFI (Find It Fix It – Unsafe Act, Unsafe condition) (earlier was refer as Near Hit)</t>
  </si>
  <si>
    <t xml:space="preserve">1 FIFI/Employee/Month </t>
  </si>
  <si>
    <t>Legal- CTO (Consent to Operate) Status</t>
  </si>
  <si>
    <t>All Dealership should have the CTO or should have applied for the same</t>
  </si>
  <si>
    <t>Dealership HSE audit NC status</t>
  </si>
  <si>
    <t>Audit findings to be closed by 30 Days from the date of the audit - % closure compliance</t>
  </si>
  <si>
    <t>Parameters</t>
  </si>
  <si>
    <t>Target</t>
  </si>
  <si>
    <t>Consolidated Data</t>
  </si>
  <si>
    <t>Noida</t>
  </si>
  <si>
    <t>Bareilly</t>
  </si>
  <si>
    <t>Rudrapur</t>
  </si>
  <si>
    <t>Aligarh</t>
  </si>
  <si>
    <t>Ghaziabad</t>
  </si>
  <si>
    <t>Greater Noida</t>
  </si>
  <si>
    <t>Okhla</t>
  </si>
  <si>
    <t>Kirti nagar &amp; Moti nagar</t>
  </si>
  <si>
    <t>Lucknow</t>
  </si>
  <si>
    <t>Gorakhpur</t>
  </si>
  <si>
    <t>Leading Indicators</t>
  </si>
  <si>
    <t>Remarks</t>
  </si>
  <si>
    <t>HS Elements</t>
  </si>
  <si>
    <t xml:space="preserve">Area office Name </t>
  </si>
  <si>
    <t xml:space="preserve">Backup </t>
  </si>
  <si>
    <t>JSA as per Service Events.(Job Safety Assessment)</t>
  </si>
  <si>
    <r>
      <t xml:space="preserve">Every JSA to have Identified Minimum 1 At Risk Condition </t>
    </r>
    <r>
      <rPr>
        <b/>
        <sz val="10"/>
        <color rgb="FF0070C0"/>
        <rFont val="Calibri"/>
        <family val="2"/>
      </rPr>
      <t>(Performance = At Risk Conditions/ Total JSA done)</t>
    </r>
  </si>
  <si>
    <t>( Serious injury hazard /Total JSA reported)Compling with JSA per service Event however not able to extract number of risk condition identified it will be share Soon</t>
  </si>
  <si>
    <t>1. DBU- Every  Service Manager to report 3 JSO /month.</t>
  </si>
  <si>
    <t>(Total No of JSO Done (249)/Total No of JSO target for managers (60)</t>
  </si>
  <si>
    <t>HIRA for Site Activities</t>
  </si>
  <si>
    <t xml:space="preserve">100% HIRA based on Fault Codes Generated and Standard site activities </t>
  </si>
  <si>
    <t xml:space="preserve">HIRA completed /OEM </t>
  </si>
  <si>
    <t>FIFI</t>
  </si>
  <si>
    <t>1 FIFI /JSA Field Employee – Includes Obs. Of JSA Too.</t>
  </si>
  <si>
    <t>Total No of FIFI reported(233) /No of employees applicable (444)</t>
  </si>
  <si>
    <t>HSE Field Safety Training</t>
  </si>
  <si>
    <t>1 hr / Employee/ Quarter</t>
  </si>
  <si>
    <t>No Of Taining Hrs.(329.5)/ No of applicable employees (444)</t>
  </si>
  <si>
    <t>Use of 2 Wheeler (Business)</t>
  </si>
  <si>
    <r>
      <t>Zero</t>
    </r>
    <r>
      <rPr>
        <b/>
        <sz val="10"/>
        <color rgb="FF000000"/>
        <rFont val="Calibri"/>
        <family val="2"/>
      </rPr>
      <t xml:space="preserve"> Two Wheeler for Business.</t>
    </r>
  </si>
  <si>
    <t xml:space="preserve">DBU Dealer Deputed employees </t>
  </si>
  <si>
    <t>Month</t>
  </si>
  <si>
    <t>CSSPL location</t>
  </si>
  <si>
    <t>Total Training Hours</t>
  </si>
  <si>
    <t>Branch</t>
  </si>
  <si>
    <t>Gr.noida</t>
  </si>
  <si>
    <t>Kirti Nagar/Moti Nagar</t>
  </si>
  <si>
    <t>Closed</t>
  </si>
  <si>
    <t>Total</t>
  </si>
  <si>
    <t>Number of scrap batteries in the branch lying unsold at month end</t>
  </si>
  <si>
    <t xml:space="preserve">Date of last scrap sales - Batteries </t>
  </si>
  <si>
    <t>Date of last scrap sales - Engine Parts</t>
  </si>
  <si>
    <t>Date of last scrap sales - Gatta Scrap</t>
  </si>
  <si>
    <t>Total value of scrap sales in the month</t>
  </si>
  <si>
    <t>Number of branch audits/visits (facilities related) done in the month</t>
  </si>
  <si>
    <t>Outcome of facilities audit &amp; action taken</t>
  </si>
  <si>
    <t>Total running hours of DG in the month</t>
  </si>
  <si>
    <t>Total expense on diesel for DG in the month</t>
  </si>
  <si>
    <t>Total Electricity Bill for the month</t>
  </si>
  <si>
    <t>Near Hit count</t>
  </si>
  <si>
    <t xml:space="preserve">Risk reduction % </t>
  </si>
  <si>
    <t>Training hrs. - On Roll</t>
  </si>
  <si>
    <t>Training hrs. - On Contract</t>
  </si>
  <si>
    <t>JSO count</t>
  </si>
  <si>
    <t>JSA count</t>
  </si>
  <si>
    <t>Total FIFI participation rate</t>
  </si>
  <si>
    <t>No of engineer in branch</t>
  </si>
  <si>
    <t>Number of battery scrap sold in month</t>
  </si>
  <si>
    <t>Weight of engine scrap</t>
  </si>
  <si>
    <t>Weight of gatta scrap</t>
  </si>
  <si>
    <t>JSO</t>
  </si>
  <si>
    <t>At risk</t>
  </si>
  <si>
    <t>Closure rate</t>
  </si>
  <si>
    <t>Reporting rate</t>
  </si>
  <si>
    <t xml:space="preserve">At Risk Percentage </t>
  </si>
  <si>
    <t>JSO compliance</t>
  </si>
  <si>
    <t>March'22</t>
  </si>
  <si>
    <t>S.No</t>
  </si>
  <si>
    <t>Date</t>
  </si>
  <si>
    <t>Description of Near Hit/ first aid</t>
  </si>
  <si>
    <t>Location</t>
  </si>
  <si>
    <t xml:space="preserve">Category </t>
  </si>
  <si>
    <t>Responsibility</t>
  </si>
  <si>
    <t>Status</t>
  </si>
  <si>
    <t>Letter Required - Yes or NO</t>
  </si>
  <si>
    <t>Customer Name &amp; Address</t>
  </si>
  <si>
    <t>Customer Name</t>
  </si>
  <si>
    <t>Contact Number</t>
  </si>
  <si>
    <t>Customer Email Id</t>
  </si>
  <si>
    <t>Customer</t>
  </si>
  <si>
    <t>Yes</t>
  </si>
  <si>
    <t>Employee Counts (Authorised)</t>
  </si>
  <si>
    <t>LOTO Refresher covered</t>
  </si>
  <si>
    <t>Training Conducted on</t>
  </si>
  <si>
    <t>Moti Ngr</t>
  </si>
  <si>
    <t>Entity</t>
  </si>
  <si>
    <t>Pecentage</t>
  </si>
  <si>
    <t>Electrical Referesher covered</t>
  </si>
  <si>
    <t>April'22</t>
  </si>
  <si>
    <t>LOTO Compliance 2022_April</t>
  </si>
  <si>
    <t>yes</t>
  </si>
  <si>
    <t>unsafe</t>
  </si>
  <si>
    <t>Close</t>
  </si>
  <si>
    <t>open</t>
  </si>
  <si>
    <t>No</t>
  </si>
  <si>
    <t>N/A</t>
  </si>
  <si>
    <t>Every  Service Manager/Branch Manager/SA should perform 6 JSO /month.</t>
  </si>
  <si>
    <t>All Two Wheelers under use should go Safety Audit once a month</t>
  </si>
  <si>
    <t>No of employee attain electrical safety</t>
  </si>
  <si>
    <t xml:space="preserve">Total Hour on Electrical safey </t>
  </si>
  <si>
    <t xml:space="preserve">No of employee attain two wheeler safety </t>
  </si>
  <si>
    <t>No of employee attain LOTO safety</t>
  </si>
  <si>
    <r>
      <t xml:space="preserve">No. of employees in branch in </t>
    </r>
    <r>
      <rPr>
        <b/>
        <sz val="11"/>
        <color rgb="FFFF0000"/>
        <rFont val="Calibri"/>
        <family val="2"/>
      </rPr>
      <t>Month</t>
    </r>
  </si>
  <si>
    <t>Rest of safety Training</t>
  </si>
  <si>
    <t xml:space="preserve"> Hours on two wheeler safety </t>
  </si>
  <si>
    <t xml:space="preserve"> Hours on LOTO safety </t>
  </si>
  <si>
    <t xml:space="preserve"> Hours on safety Training</t>
  </si>
  <si>
    <t>Training Compliance</t>
  </si>
  <si>
    <t xml:space="preserve">TOTAL HOURS </t>
  </si>
  <si>
    <t>NET TRAINING HOURS</t>
  </si>
  <si>
    <t>TRAINING HOURS DETAIL BRANCH WISE</t>
  </si>
  <si>
    <r>
      <t xml:space="preserve">Two Wheeler Travel in </t>
    </r>
    <r>
      <rPr>
        <b/>
        <sz val="10"/>
        <color rgb="FFFF0000"/>
        <rFont val="Arial"/>
        <family val="2"/>
      </rPr>
      <t>Month</t>
    </r>
  </si>
  <si>
    <t>Targets/100% Audit Monthly</t>
  </si>
  <si>
    <t>TWO WHEELER AUDIT DETAIL BRANCH WISE</t>
  </si>
  <si>
    <t>CSSPL Site</t>
  </si>
  <si>
    <t>Customer Site</t>
  </si>
  <si>
    <t>CSSPL Facility</t>
  </si>
  <si>
    <t>CSSPL Location</t>
  </si>
  <si>
    <t>No of Employee</t>
  </si>
  <si>
    <t>TOTAL NEAR HIT</t>
  </si>
  <si>
    <t>No of SA</t>
  </si>
  <si>
    <t xml:space="preserve">TOTAL </t>
  </si>
  <si>
    <t>JSO at Risk</t>
  </si>
  <si>
    <t>Reported By</t>
  </si>
  <si>
    <t>Unsafe Act/ Unsafe Conditions</t>
  </si>
  <si>
    <t>SCRAP DATA</t>
  </si>
  <si>
    <t xml:space="preserve">Mahesh Upreti </t>
  </si>
  <si>
    <t>Amit Kumar Arya</t>
  </si>
  <si>
    <t>Saurabh Saxena</t>
  </si>
  <si>
    <t>Kailash Sharma</t>
  </si>
  <si>
    <t>Santosh Rawat</t>
  </si>
  <si>
    <t>Narendra Singh</t>
  </si>
  <si>
    <t>Vijay Pandey</t>
  </si>
  <si>
    <t>Mumtaz Ali</t>
  </si>
  <si>
    <t>Rakesh Kumar</t>
  </si>
  <si>
    <t>unwanted material around the dg and suggest please removed all unwanted materail from DG</t>
  </si>
  <si>
    <t>Office</t>
  </si>
  <si>
    <t>CSSPL Rudrapur</t>
  </si>
  <si>
    <t>Not Recived Yet</t>
  </si>
  <si>
    <t xml:space="preserve"> Unsafe Conditions</t>
  </si>
  <si>
    <t>Unsafe Condition</t>
  </si>
  <si>
    <t>CSSPL Bareilly</t>
  </si>
  <si>
    <t>Low Risk</t>
  </si>
  <si>
    <t>ESN/GSN</t>
  </si>
  <si>
    <t>Medium Risk</t>
  </si>
  <si>
    <t>157.6 Kg</t>
  </si>
  <si>
    <t>Training</t>
  </si>
  <si>
    <t>Hrs</t>
  </si>
  <si>
    <t>DDT</t>
  </si>
  <si>
    <t>Ergonomics</t>
  </si>
  <si>
    <t>BBS</t>
  </si>
  <si>
    <t>Environmental Aspect Awarene</t>
  </si>
  <si>
    <t>Fire Safety</t>
  </si>
  <si>
    <t>Total Hrs Rudrapur</t>
  </si>
  <si>
    <t>Total Hrs Bareilly</t>
  </si>
  <si>
    <t>Raiway Training</t>
  </si>
  <si>
    <t xml:space="preserve"> No of Employees Env.Tra./Fire Safety/ HSE </t>
  </si>
  <si>
    <t xml:space="preserve">Hours on Env.Tra./Fire Safety/ HSE </t>
  </si>
  <si>
    <t>During observation found D.G. The doors on all four sides cannot open completely, due to which it is very difficult to work.</t>
  </si>
  <si>
    <t>M/s SSP food PLtd.</t>
  </si>
  <si>
    <t>Mr. Rajkumar</t>
  </si>
  <si>
    <t>Arun Prakash Chauhan</t>
  </si>
  <si>
    <t>Naim Ahmad Khan</t>
  </si>
  <si>
    <t>Mr. Tabish</t>
  </si>
  <si>
    <t xml:space="preserve"> Mr.Pappu</t>
  </si>
  <si>
    <t>M/s Naini Plywood, Lalpur Rudrapur</t>
  </si>
  <si>
    <t xml:space="preserve">During observation found at site DG Canopy heinge broken. </t>
  </si>
  <si>
    <t>Rajender Singh Rawal</t>
  </si>
  <si>
    <t>Feb</t>
  </si>
  <si>
    <t>CSSPL, Rudrapur</t>
  </si>
  <si>
    <t>1795-8</t>
  </si>
  <si>
    <r>
      <t xml:space="preserve">TOTAL EMPLOYEE STRENGTH (HR) IN </t>
    </r>
    <r>
      <rPr>
        <b/>
        <sz val="11"/>
        <color rgb="FFFF0000"/>
        <rFont val="Calibri"/>
        <family val="2"/>
        <scheme val="minor"/>
      </rPr>
      <t>Month Jan-23</t>
    </r>
  </si>
  <si>
    <t>Jan</t>
  </si>
  <si>
    <t>During observation found record room not properdue to  unwanted matireal stock.</t>
  </si>
  <si>
    <t>Sanjeev Saxena</t>
  </si>
  <si>
    <t>Umesh Chandra</t>
  </si>
  <si>
    <t>During observation found Scrap cartons not plased proper. Reslove after scrap sale</t>
  </si>
  <si>
    <t>Amit Arya</t>
  </si>
  <si>
    <t>During observation found that during walking passage material not kept in proper way</t>
  </si>
  <si>
    <t>During observation found that Tiles broken in store.</t>
  </si>
  <si>
    <t>During observation found that electricity board in in broken</t>
  </si>
  <si>
    <t>During observation found that office chair in broken.</t>
  </si>
  <si>
    <t>Water had spilled on the floor. cleaned up</t>
  </si>
  <si>
    <r>
      <t xml:space="preserve">NEAR HIT  DETAIL BRANCH WISE IN </t>
    </r>
    <r>
      <rPr>
        <b/>
        <sz val="11"/>
        <color rgb="FFFF0000"/>
        <rFont val="Calibri"/>
        <family val="2"/>
        <scheme val="minor"/>
      </rPr>
      <t>MONTH OF JAN-23</t>
    </r>
  </si>
  <si>
    <r>
      <t xml:space="preserve">NEAR HIT  REPORTING DETAIL BRANCH WISE IN </t>
    </r>
    <r>
      <rPr>
        <b/>
        <sz val="11"/>
        <color rgb="FFFF0000"/>
        <rFont val="Calibri"/>
        <family val="2"/>
        <scheme val="minor"/>
      </rPr>
      <t>MONTH OF JAN-23</t>
    </r>
  </si>
  <si>
    <t xml:space="preserve"> During observation found busbar cabel open &amp; DG controller side not proper space</t>
  </si>
  <si>
    <t>M/s Finecure, Lalpur Rudrapur</t>
  </si>
  <si>
    <t>NTA14G3</t>
  </si>
  <si>
    <t>M/s, Darima Farms Chese Pvt.</t>
  </si>
  <si>
    <t>Mr. Amit Pandey</t>
  </si>
  <si>
    <t>C72039664</t>
  </si>
  <si>
    <t>M/s Super Enterprises</t>
  </si>
  <si>
    <t>Mr. Parma</t>
  </si>
  <si>
    <t>1902A56370</t>
  </si>
  <si>
    <t>M/s Suntex Molding Industrise</t>
  </si>
  <si>
    <t>Mr. Anil</t>
  </si>
  <si>
    <t>Bhopal Singh</t>
  </si>
  <si>
    <t>M/s Naini Kothi</t>
  </si>
  <si>
    <t>M/s E.N.T Hospital Haldwani</t>
  </si>
  <si>
    <t>Mr. Sumit Kandpal</t>
  </si>
  <si>
    <t>C72042734</t>
  </si>
  <si>
    <t xml:space="preserve"> During observation found power out put cable insulation bad condition.</t>
  </si>
  <si>
    <t>M/s V-Mart Retail Ltd. Kasipur</t>
  </si>
  <si>
    <t>Mr.Lalit</t>
  </si>
  <si>
    <t>Gaurav Singh</t>
  </si>
  <si>
    <t xml:space="preserve"> During observation found Dg Canopy door not open properly.</t>
  </si>
  <si>
    <t>M/s Eco Spher Ltd.</t>
  </si>
  <si>
    <t>Mr. Shiv Mishra</t>
  </si>
  <si>
    <t>HIMMAT BISHT</t>
  </si>
  <si>
    <t>During observation found DG area many elctric cabel spread, many hole in near dg, Note use cabel tray</t>
  </si>
  <si>
    <t>M/s Dissillary Rampur</t>
  </si>
  <si>
    <t>1500 KVA</t>
  </si>
  <si>
    <t xml:space="preserve">Akhlesh </t>
  </si>
  <si>
    <t xml:space="preserve">During observation found The main gate of the office was clashing with each other. </t>
  </si>
  <si>
    <t xml:space="preserve">During observation found Service advisor drower brokent after report nearhit resolve. </t>
  </si>
  <si>
    <t>Ravinder</t>
  </si>
  <si>
    <t xml:space="preserve">During observation found Main gate shutter spring broken after report a nearhit is repaird. </t>
  </si>
  <si>
    <t>During observation found DG one side door properly not open due to Cabel &amp; Electric Board</t>
  </si>
  <si>
    <t>M/s Karttkay Diqhostic</t>
  </si>
  <si>
    <t>Mr. Guddu</t>
  </si>
  <si>
    <t>43-66</t>
  </si>
  <si>
    <r>
      <t xml:space="preserve">JSO AUDIT DETAIL IN </t>
    </r>
    <r>
      <rPr>
        <b/>
        <sz val="11"/>
        <color rgb="FFFF0000"/>
        <rFont val="Calibri"/>
        <family val="2"/>
        <scheme val="minor"/>
      </rPr>
      <t>MONTH OF JAN-23</t>
    </r>
  </si>
  <si>
    <t xml:space="preserve">HSE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</si>
</sst>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[$-409]d\-mmm\-yy;@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color rgb="FF0070C0"/>
      <name val="Calibri"/>
      <family val="2"/>
    </font>
    <font>
      <sz val="10"/>
      <color rgb="FF000000"/>
      <name val="Arial"/>
      <family val="2"/>
    </font>
    <font>
      <b/>
      <sz val="10"/>
      <color rgb="FFFF0000"/>
      <name val="Calibri"/>
      <family val="2"/>
    </font>
    <font>
      <b/>
      <sz val="11"/>
      <color rgb="FF1F4E79"/>
      <name val="Calibri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 Unicode MS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theme="2"/>
      <name val="Calibri"/>
      <family val="2"/>
      <scheme val="minor"/>
    </font>
    <font>
      <sz val="16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FFFFFF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2"/>
      <color rgb="FFFFFFFF"/>
      <name val="Arial"/>
      <family val="2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theme="4" tint="0.59999389629810485"/>
      </patternFill>
    </fill>
    <fill>
      <patternFill patternType="solid">
        <fgColor theme="9"/>
        <bgColor theme="4" tint="0.79998168889431442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 applyNumberFormat="0" applyFill="0" applyBorder="0" applyAlignment="0" applyProtection="0"/>
  </cellStyleXfs>
  <cellXfs count="251">
    <xf numFmtId="0" fontId="0" fillId="0" borderId="0" xfId="0"/>
    <xf numFmtId="0" fontId="2" fillId="0" borderId="1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6" fillId="6" borderId="3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9" fontId="0" fillId="0" borderId="0" xfId="0" applyNumberFormat="1" applyAlignment="1">
      <alignment horizontal="center"/>
    </xf>
    <xf numFmtId="0" fontId="0" fillId="0" borderId="3" xfId="0" applyBorder="1" applyAlignment="1">
      <alignment horizontal="center" wrapText="1"/>
    </xf>
    <xf numFmtId="16" fontId="0" fillId="0" borderId="3" xfId="0" applyNumberFormat="1" applyBorder="1"/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9" fillId="7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15" fillId="0" borderId="19" xfId="0" applyFont="1" applyBorder="1" applyAlignment="1">
      <alignment horizontal="center" vertical="center"/>
    </xf>
    <xf numFmtId="0" fontId="0" fillId="0" borderId="14" xfId="0" applyBorder="1"/>
    <xf numFmtId="0" fontId="15" fillId="0" borderId="2" xfId="0" applyFont="1" applyBorder="1"/>
    <xf numFmtId="0" fontId="18" fillId="3" borderId="8" xfId="0" applyFont="1" applyFill="1" applyBorder="1" applyAlignment="1">
      <alignment horizontal="center" vertical="center" wrapText="1" readingOrder="1"/>
    </xf>
    <xf numFmtId="0" fontId="15" fillId="0" borderId="23" xfId="0" applyFont="1" applyBorder="1"/>
    <xf numFmtId="0" fontId="0" fillId="0" borderId="24" xfId="0" applyBorder="1"/>
    <xf numFmtId="0" fontId="15" fillId="0" borderId="14" xfId="0" applyFont="1" applyFill="1" applyBorder="1"/>
    <xf numFmtId="0" fontId="1" fillId="0" borderId="0" xfId="0" applyFont="1"/>
    <xf numFmtId="0" fontId="0" fillId="0" borderId="3" xfId="0" applyBorder="1"/>
    <xf numFmtId="10" fontId="0" fillId="0" borderId="3" xfId="0" applyNumberFormat="1" applyBorder="1"/>
    <xf numFmtId="0" fontId="19" fillId="2" borderId="3" xfId="0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/>
    <xf numFmtId="1" fontId="3" fillId="2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5" fillId="2" borderId="15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 readingOrder="1"/>
    </xf>
    <xf numFmtId="0" fontId="19" fillId="2" borderId="3" xfId="0" applyFont="1" applyFill="1" applyBorder="1" applyAlignment="1">
      <alignment horizontal="center" vertical="center" wrapText="1" readingOrder="1"/>
    </xf>
    <xf numFmtId="0" fontId="20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25" fillId="0" borderId="3" xfId="0" applyFont="1" applyBorder="1" applyAlignment="1">
      <alignment horizontal="left" vertical="center" wrapText="1" readingOrder="1"/>
    </xf>
    <xf numFmtId="0" fontId="26" fillId="0" borderId="3" xfId="0" applyFont="1" applyBorder="1"/>
    <xf numFmtId="0" fontId="0" fillId="8" borderId="0" xfId="0" applyFill="1"/>
    <xf numFmtId="0" fontId="28" fillId="11" borderId="3" xfId="0" applyFont="1" applyFill="1" applyBorder="1" applyAlignment="1">
      <alignment horizontal="center" vertical="center" wrapText="1" readingOrder="1"/>
    </xf>
    <xf numFmtId="0" fontId="25" fillId="2" borderId="8" xfId="0" applyFont="1" applyFill="1" applyBorder="1" applyAlignment="1">
      <alignment horizontal="center" vertical="center" wrapText="1" readingOrder="1"/>
    </xf>
    <xf numFmtId="0" fontId="25" fillId="2" borderId="8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/>
    </xf>
    <xf numFmtId="0" fontId="27" fillId="11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2" fontId="0" fillId="0" borderId="3" xfId="0" applyNumberFormat="1" applyBorder="1"/>
    <xf numFmtId="1" fontId="24" fillId="2" borderId="3" xfId="0" applyNumberFormat="1" applyFont="1" applyFill="1" applyBorder="1" applyAlignment="1">
      <alignment horizontal="center" vertical="center" wrapText="1" readingOrder="1"/>
    </xf>
    <xf numFmtId="1" fontId="24" fillId="0" borderId="3" xfId="0" applyNumberFormat="1" applyFont="1" applyBorder="1" applyAlignment="1">
      <alignment horizontal="center" vertical="center" wrapText="1" readingOrder="1"/>
    </xf>
    <xf numFmtId="1" fontId="24" fillId="2" borderId="8" xfId="0" applyNumberFormat="1" applyFont="1" applyFill="1" applyBorder="1" applyAlignment="1">
      <alignment horizontal="center" vertical="center" wrapText="1" readingOrder="1"/>
    </xf>
    <xf numFmtId="1" fontId="24" fillId="2" borderId="6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1" fontId="25" fillId="0" borderId="3" xfId="0" applyNumberFormat="1" applyFont="1" applyBorder="1" applyAlignment="1">
      <alignment horizontal="center" vertical="center" wrapText="1" readingOrder="1"/>
    </xf>
    <xf numFmtId="1" fontId="29" fillId="2" borderId="3" xfId="0" applyNumberFormat="1" applyFont="1" applyFill="1" applyBorder="1" applyAlignment="1">
      <alignment horizontal="center" vertical="center" wrapText="1"/>
    </xf>
    <xf numFmtId="1" fontId="30" fillId="2" borderId="3" xfId="0" applyNumberFormat="1" applyFont="1" applyFill="1" applyBorder="1" applyAlignment="1">
      <alignment horizontal="center" vertical="center" wrapText="1"/>
    </xf>
    <xf numFmtId="1" fontId="30" fillId="2" borderId="3" xfId="0" applyNumberFormat="1" applyFont="1" applyFill="1" applyBorder="1" applyAlignment="1">
      <alignment horizontal="center" vertical="center" wrapText="1" readingOrder="1"/>
    </xf>
    <xf numFmtId="1" fontId="2" fillId="2" borderId="3" xfId="0" applyNumberFormat="1" applyFont="1" applyFill="1" applyBorder="1" applyAlignment="1">
      <alignment horizontal="center" vertical="center" wrapText="1" readingOrder="1"/>
    </xf>
    <xf numFmtId="1" fontId="2" fillId="0" borderId="3" xfId="0" applyNumberFormat="1" applyFont="1" applyBorder="1" applyAlignment="1">
      <alignment horizontal="left" vertical="center" wrapText="1" readingOrder="1"/>
    </xf>
    <xf numFmtId="1" fontId="2" fillId="2" borderId="3" xfId="0" applyNumberFormat="1" applyFont="1" applyFill="1" applyBorder="1" applyAlignment="1">
      <alignment horizontal="left" vertical="center" wrapText="1" readingOrder="1"/>
    </xf>
    <xf numFmtId="0" fontId="26" fillId="0" borderId="0" xfId="0" applyFont="1" applyAlignment="1">
      <alignment horizontal="center"/>
    </xf>
    <xf numFmtId="1" fontId="30" fillId="2" borderId="8" xfId="0" applyNumberFormat="1" applyFont="1" applyFill="1" applyBorder="1" applyAlignment="1">
      <alignment horizontal="center" vertical="center" wrapText="1"/>
    </xf>
    <xf numFmtId="1" fontId="30" fillId="2" borderId="8" xfId="0" applyNumberFormat="1" applyFont="1" applyFill="1" applyBorder="1" applyAlignment="1">
      <alignment horizontal="center" vertical="center" wrapText="1" readingOrder="1"/>
    </xf>
    <xf numFmtId="1" fontId="2" fillId="2" borderId="8" xfId="0" applyNumberFormat="1" applyFont="1" applyFill="1" applyBorder="1" applyAlignment="1">
      <alignment horizontal="left" vertical="center" wrapText="1" readingOrder="1"/>
    </xf>
    <xf numFmtId="1" fontId="2" fillId="0" borderId="3" xfId="0" applyNumberFormat="1" applyFont="1" applyBorder="1" applyAlignment="1">
      <alignment horizontal="left" wrapText="1" readingOrder="1"/>
    </xf>
    <xf numFmtId="0" fontId="2" fillId="2" borderId="3" xfId="0" applyFont="1" applyFill="1" applyBorder="1" applyAlignment="1">
      <alignment horizontal="left" vertical="center" wrapText="1" readingOrder="1"/>
    </xf>
    <xf numFmtId="0" fontId="26" fillId="2" borderId="3" xfId="0" applyFont="1" applyFill="1" applyBorder="1" applyAlignment="1">
      <alignment horizontal="center" vertical="center"/>
    </xf>
    <xf numFmtId="1" fontId="30" fillId="0" borderId="3" xfId="0" applyNumberFormat="1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left" vertical="center" wrapText="1" readingOrder="1"/>
    </xf>
    <xf numFmtId="0" fontId="2" fillId="0" borderId="6" xfId="0" applyFont="1" applyBorder="1" applyAlignment="1">
      <alignment horizontal="left" vertical="center" wrapText="1" readingOrder="1"/>
    </xf>
    <xf numFmtId="1" fontId="2" fillId="0" borderId="6" xfId="0" applyNumberFormat="1" applyFont="1" applyBorder="1" applyAlignment="1">
      <alignment horizontal="left" vertical="center" wrapText="1" readingOrder="1"/>
    </xf>
    <xf numFmtId="0" fontId="26" fillId="0" borderId="3" xfId="0" applyFont="1" applyBorder="1" applyAlignment="1">
      <alignment horizontal="center"/>
    </xf>
    <xf numFmtId="0" fontId="30" fillId="0" borderId="3" xfId="0" applyFont="1" applyBorder="1" applyAlignment="1">
      <alignment horizontal="center" vertical="center" wrapText="1" readingOrder="1"/>
    </xf>
    <xf numFmtId="0" fontId="25" fillId="2" borderId="3" xfId="0" applyFont="1" applyFill="1" applyBorder="1" applyAlignment="1">
      <alignment horizontal="center" vertical="center" wrapText="1" readingOrder="1"/>
    </xf>
    <xf numFmtId="0" fontId="26" fillId="2" borderId="3" xfId="0" applyFont="1" applyFill="1" applyBorder="1" applyAlignment="1">
      <alignment horizontal="center"/>
    </xf>
    <xf numFmtId="0" fontId="30" fillId="0" borderId="1" xfId="0" applyFont="1" applyBorder="1" applyAlignment="1">
      <alignment horizontal="left" vertical="center" wrapText="1" readingOrder="1"/>
    </xf>
    <xf numFmtId="0" fontId="30" fillId="0" borderId="2" xfId="0" applyFont="1" applyBorder="1" applyAlignment="1">
      <alignment horizontal="left" vertical="center" wrapText="1" readingOrder="1"/>
    </xf>
    <xf numFmtId="0" fontId="30" fillId="0" borderId="4" xfId="0" applyFont="1" applyBorder="1" applyAlignment="1">
      <alignment horizontal="left" vertical="center" wrapText="1" readingOrder="1"/>
    </xf>
    <xf numFmtId="0" fontId="30" fillId="8" borderId="2" xfId="0" applyFont="1" applyFill="1" applyBorder="1" applyAlignment="1">
      <alignment horizontal="left" vertical="center" wrapText="1" readingOrder="1"/>
    </xf>
    <xf numFmtId="0" fontId="30" fillId="8" borderId="5" xfId="0" applyFont="1" applyFill="1" applyBorder="1" applyAlignment="1">
      <alignment horizontal="left" vertical="center" wrapText="1" readingOrder="1"/>
    </xf>
    <xf numFmtId="0" fontId="30" fillId="0" borderId="7" xfId="0" applyFont="1" applyBorder="1" applyAlignment="1">
      <alignment horizontal="left" vertical="center" wrapText="1" readingOrder="1"/>
    </xf>
    <xf numFmtId="0" fontId="30" fillId="0" borderId="9" xfId="0" applyFont="1" applyBorder="1" applyAlignment="1">
      <alignment horizontal="left" vertical="center" wrapText="1" readingOrder="1"/>
    </xf>
    <xf numFmtId="0" fontId="30" fillId="8" borderId="4" xfId="0" applyFont="1" applyFill="1" applyBorder="1" applyAlignment="1">
      <alignment horizontal="left" vertical="center" wrapText="1" readingOrder="1"/>
    </xf>
    <xf numFmtId="0" fontId="30" fillId="0" borderId="10" xfId="0" applyFont="1" applyBorder="1" applyAlignment="1">
      <alignment horizontal="left" vertical="center" wrapText="1" readingOrder="1"/>
    </xf>
    <xf numFmtId="0" fontId="30" fillId="0" borderId="4" xfId="0" applyFont="1" applyBorder="1" applyAlignment="1">
      <alignment horizontal="center" vertical="center" wrapText="1" readingOrder="1"/>
    </xf>
    <xf numFmtId="0" fontId="11" fillId="12" borderId="3" xfId="0" applyFont="1" applyFill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0" fontId="13" fillId="13" borderId="6" xfId="0" applyFont="1" applyFill="1" applyBorder="1" applyAlignment="1">
      <alignment horizontal="center" vertical="center"/>
    </xf>
    <xf numFmtId="0" fontId="13" fillId="13" borderId="6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0" fillId="0" borderId="0" xfId="0" applyBorder="1"/>
    <xf numFmtId="0" fontId="15" fillId="0" borderId="3" xfId="0" applyFont="1" applyBorder="1" applyAlignment="1">
      <alignment horizontal="center" vertical="center"/>
    </xf>
    <xf numFmtId="0" fontId="0" fillId="0" borderId="33" xfId="0" applyBorder="1"/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/>
    </xf>
    <xf numFmtId="0" fontId="19" fillId="2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31" fillId="14" borderId="10" xfId="0" applyFont="1" applyFill="1" applyBorder="1" applyAlignment="1">
      <alignment horizontal="center" vertical="center" wrapText="1" readingOrder="1"/>
    </xf>
    <xf numFmtId="0" fontId="31" fillId="14" borderId="3" xfId="0" applyFont="1" applyFill="1" applyBorder="1" applyAlignment="1">
      <alignment horizontal="center" vertical="center" wrapText="1" readingOrder="1"/>
    </xf>
    <xf numFmtId="0" fontId="35" fillId="0" borderId="0" xfId="0" applyFont="1"/>
    <xf numFmtId="0" fontId="13" fillId="13" borderId="14" xfId="0" applyFont="1" applyFill="1" applyBorder="1" applyAlignment="1">
      <alignment horizontal="center" vertical="center"/>
    </xf>
    <xf numFmtId="0" fontId="13" fillId="13" borderId="18" xfId="0" applyFont="1" applyFill="1" applyBorder="1" applyAlignment="1">
      <alignment horizontal="center" vertical="center"/>
    </xf>
    <xf numFmtId="0" fontId="14" fillId="13" borderId="18" xfId="0" applyFont="1" applyFill="1" applyBorder="1" applyAlignment="1">
      <alignment horizontal="center" vertical="center" wrapText="1"/>
    </xf>
    <xf numFmtId="0" fontId="14" fillId="13" borderId="26" xfId="0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1" fillId="12" borderId="3" xfId="0" applyFont="1" applyFill="1" applyBorder="1" applyAlignment="1">
      <alignment horizontal="center" vertical="center" wrapText="1" readingOrder="1"/>
    </xf>
    <xf numFmtId="0" fontId="1" fillId="18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12" borderId="8" xfId="0" applyFont="1" applyFill="1" applyBorder="1" applyAlignment="1">
      <alignment horizontal="left" vertical="center" wrapText="1" readingOrder="1"/>
    </xf>
    <xf numFmtId="1" fontId="8" fillId="2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horizontal="center"/>
    </xf>
    <xf numFmtId="1" fontId="3" fillId="2" borderId="8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/>
    </xf>
    <xf numFmtId="10" fontId="0" fillId="0" borderId="6" xfId="0" applyNumberFormat="1" applyBorder="1"/>
    <xf numFmtId="0" fontId="17" fillId="0" borderId="6" xfId="0" applyFont="1" applyFill="1" applyBorder="1" applyAlignment="1">
      <alignment horizontal="left" vertical="center"/>
    </xf>
    <xf numFmtId="0" fontId="0" fillId="0" borderId="6" xfId="0" applyNumberFormat="1" applyBorder="1" applyAlignment="1">
      <alignment wrapText="1"/>
    </xf>
    <xf numFmtId="0" fontId="0" fillId="15" borderId="3" xfId="0" applyFill="1" applyBorder="1"/>
    <xf numFmtId="0" fontId="1" fillId="13" borderId="6" xfId="0" applyFont="1" applyFill="1" applyBorder="1" applyAlignment="1">
      <alignment horizontal="center" vertical="center"/>
    </xf>
    <xf numFmtId="10" fontId="0" fillId="0" borderId="3" xfId="0" applyNumberFormat="1" applyBorder="1" applyAlignment="1">
      <alignment horizontal="center"/>
    </xf>
    <xf numFmtId="0" fontId="16" fillId="16" borderId="14" xfId="0" applyFont="1" applyFill="1" applyBorder="1" applyAlignment="1">
      <alignment horizontal="left" vertical="center"/>
    </xf>
    <xf numFmtId="0" fontId="16" fillId="16" borderId="21" xfId="0" applyFont="1" applyFill="1" applyBorder="1" applyAlignment="1">
      <alignment horizontal="left" vertical="center"/>
    </xf>
    <xf numFmtId="0" fontId="16" fillId="16" borderId="16" xfId="0" applyFont="1" applyFill="1" applyBorder="1" applyAlignment="1">
      <alignment horizontal="left" vertical="center"/>
    </xf>
    <xf numFmtId="0" fontId="37" fillId="12" borderId="3" xfId="0" applyFont="1" applyFill="1" applyBorder="1" applyAlignment="1">
      <alignment horizontal="left" vertical="center" wrapText="1" readingOrder="1"/>
    </xf>
    <xf numFmtId="0" fontId="23" fillId="0" borderId="0" xfId="0" applyFont="1"/>
    <xf numFmtId="0" fontId="38" fillId="14" borderId="3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5" fillId="0" borderId="3" xfId="0" applyFont="1" applyBorder="1" applyAlignment="1">
      <alignment wrapText="1"/>
    </xf>
    <xf numFmtId="0" fontId="15" fillId="0" borderId="3" xfId="0" applyFont="1" applyFill="1" applyBorder="1" applyAlignment="1">
      <alignment wrapText="1"/>
    </xf>
    <xf numFmtId="10" fontId="1" fillId="13" borderId="6" xfId="0" applyNumberFormat="1" applyFont="1" applyFill="1" applyBorder="1" applyAlignment="1">
      <alignment horizontal="center" vertical="center"/>
    </xf>
    <xf numFmtId="0" fontId="13" fillId="13" borderId="39" xfId="0" applyFont="1" applyFill="1" applyBorder="1" applyAlignment="1">
      <alignment horizontal="center" vertical="center"/>
    </xf>
    <xf numFmtId="0" fontId="1" fillId="13" borderId="40" xfId="0" applyFont="1" applyFill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9" fontId="0" fillId="0" borderId="42" xfId="0" applyNumberFormat="1" applyBorder="1" applyAlignment="1">
      <alignment horizontal="center"/>
    </xf>
    <xf numFmtId="0" fontId="0" fillId="0" borderId="41" xfId="0" applyBorder="1"/>
    <xf numFmtId="0" fontId="0" fillId="0" borderId="42" xfId="0" applyBorder="1" applyAlignment="1">
      <alignment horizontal="center"/>
    </xf>
    <xf numFmtId="0" fontId="0" fillId="0" borderId="43" xfId="0" applyBorder="1"/>
    <xf numFmtId="0" fontId="13" fillId="0" borderId="44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0" fillId="0" borderId="44" xfId="0" applyBorder="1" applyAlignment="1">
      <alignment horizontal="center"/>
    </xf>
    <xf numFmtId="10" fontId="0" fillId="0" borderId="44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9" fontId="15" fillId="0" borderId="3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5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13" fillId="13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8" fillId="2" borderId="3" xfId="0" applyNumberFormat="1" applyFont="1" applyFill="1" applyBorder="1" applyAlignment="1">
      <alignment horizontal="center" vertical="center" wrapText="1"/>
    </xf>
    <xf numFmtId="0" fontId="0" fillId="9" borderId="3" xfId="0" applyFill="1" applyBorder="1"/>
    <xf numFmtId="16" fontId="0" fillId="0" borderId="3" xfId="0" applyNumberFormat="1" applyBorder="1" applyAlignment="1">
      <alignment horizontal="center"/>
    </xf>
    <xf numFmtId="0" fontId="31" fillId="14" borderId="10" xfId="0" applyFont="1" applyFill="1" applyBorder="1" applyAlignment="1">
      <alignment horizontal="center" vertical="center" wrapText="1" readingOrder="1"/>
    </xf>
    <xf numFmtId="0" fontId="31" fillId="14" borderId="11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vertical="center" textRotation="90" wrapText="1" readingOrder="1"/>
    </xf>
    <xf numFmtId="0" fontId="4" fillId="4" borderId="12" xfId="0" applyFont="1" applyFill="1" applyBorder="1" applyAlignment="1">
      <alignment horizontal="center" vertical="center" textRotation="90" wrapText="1" readingOrder="1"/>
    </xf>
    <xf numFmtId="0" fontId="4" fillId="4" borderId="13" xfId="0" applyFont="1" applyFill="1" applyBorder="1" applyAlignment="1">
      <alignment horizontal="center" vertical="center" textRotation="90" wrapText="1" readingOrder="1"/>
    </xf>
    <xf numFmtId="0" fontId="27" fillId="10" borderId="27" xfId="0" applyFont="1" applyFill="1" applyBorder="1" applyAlignment="1">
      <alignment horizontal="center" vertical="center"/>
    </xf>
    <xf numFmtId="0" fontId="27" fillId="10" borderId="22" xfId="0" applyFont="1" applyFill="1" applyBorder="1" applyAlignment="1">
      <alignment horizontal="center" vertical="center"/>
    </xf>
    <xf numFmtId="0" fontId="27" fillId="10" borderId="18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17" fontId="1" fillId="0" borderId="2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8" borderId="3" xfId="0" applyFont="1" applyFill="1" applyBorder="1" applyAlignment="1">
      <alignment horizontal="right"/>
    </xf>
    <xf numFmtId="0" fontId="39" fillId="15" borderId="26" xfId="0" applyFont="1" applyFill="1" applyBorder="1" applyAlignment="1">
      <alignment horizontal="center"/>
    </xf>
    <xf numFmtId="0" fontId="39" fillId="15" borderId="29" xfId="0" applyFont="1" applyFill="1" applyBorder="1" applyAlignment="1">
      <alignment horizontal="center"/>
    </xf>
    <xf numFmtId="0" fontId="39" fillId="15" borderId="15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0" fontId="1" fillId="15" borderId="26" xfId="0" applyFont="1" applyFill="1" applyBorder="1" applyAlignment="1">
      <alignment horizontal="center"/>
    </xf>
    <xf numFmtId="0" fontId="1" fillId="15" borderId="29" xfId="0" applyFont="1" applyFill="1" applyBorder="1" applyAlignment="1">
      <alignment horizontal="center"/>
    </xf>
    <xf numFmtId="0" fontId="1" fillId="15" borderId="15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5" borderId="37" xfId="0" applyFont="1" applyFill="1" applyBorder="1" applyAlignment="1">
      <alignment horizontal="center"/>
    </xf>
    <xf numFmtId="0" fontId="0" fillId="15" borderId="38" xfId="0" applyFill="1" applyBorder="1" applyAlignment="1">
      <alignment horizontal="center"/>
    </xf>
    <xf numFmtId="0" fontId="0" fillId="15" borderId="32" xfId="0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7" fontId="11" fillId="9" borderId="3" xfId="0" applyNumberFormat="1" applyFont="1" applyFill="1" applyBorder="1" applyAlignment="1">
      <alignment horizontal="center"/>
    </xf>
    <xf numFmtId="0" fontId="42" fillId="9" borderId="3" xfId="0" applyFont="1" applyFill="1" applyBorder="1" applyAlignment="1"/>
    <xf numFmtId="0" fontId="15" fillId="9" borderId="3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top"/>
    </xf>
    <xf numFmtId="0" fontId="15" fillId="9" borderId="3" xfId="0" applyFont="1" applyFill="1" applyBorder="1"/>
    <xf numFmtId="0" fontId="11" fillId="9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/>
    </xf>
    <xf numFmtId="0" fontId="11" fillId="9" borderId="3" xfId="0" applyFont="1" applyFill="1" applyBorder="1" applyAlignment="1"/>
    <xf numFmtId="0" fontId="15" fillId="9" borderId="3" xfId="0" applyFont="1" applyFill="1" applyBorder="1" applyAlignment="1">
      <alignment horizontal="left"/>
    </xf>
    <xf numFmtId="0" fontId="0" fillId="9" borderId="0" xfId="0" applyFill="1"/>
    <xf numFmtId="16" fontId="1" fillId="9" borderId="3" xfId="0" applyNumberFormat="1" applyFont="1" applyFill="1" applyBorder="1" applyAlignment="1">
      <alignment horizontal="center"/>
    </xf>
    <xf numFmtId="0" fontId="21" fillId="9" borderId="3" xfId="0" applyFont="1" applyFill="1" applyBorder="1" applyAlignment="1">
      <alignment horizontal="center" vertical="center"/>
    </xf>
    <xf numFmtId="165" fontId="21" fillId="9" borderId="3" xfId="0" applyNumberFormat="1" applyFont="1" applyFill="1" applyBorder="1" applyAlignment="1">
      <alignment horizontal="center" vertical="center"/>
    </xf>
    <xf numFmtId="14" fontId="21" fillId="9" borderId="3" xfId="0" applyNumberFormat="1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 wrapText="1"/>
    </xf>
    <xf numFmtId="165" fontId="11" fillId="9" borderId="3" xfId="0" applyNumberFormat="1" applyFont="1" applyFill="1" applyBorder="1" applyAlignment="1"/>
    <xf numFmtId="0" fontId="11" fillId="9" borderId="3" xfId="0" applyFont="1" applyFill="1" applyBorder="1" applyAlignment="1">
      <alignment horizontal="left"/>
    </xf>
    <xf numFmtId="0" fontId="15" fillId="9" borderId="3" xfId="0" applyFont="1" applyFill="1" applyBorder="1" applyAlignment="1">
      <alignment vertical="center" wrapText="1"/>
    </xf>
    <xf numFmtId="0" fontId="40" fillId="9" borderId="3" xfId="7" applyFont="1" applyFill="1" applyBorder="1" applyAlignment="1">
      <alignment horizontal="center"/>
    </xf>
    <xf numFmtId="0" fontId="15" fillId="9" borderId="0" xfId="0" applyFont="1" applyFill="1" applyBorder="1" applyAlignment="1">
      <alignment vertical="center" wrapText="1"/>
    </xf>
    <xf numFmtId="0" fontId="15" fillId="9" borderId="0" xfId="0" applyFont="1" applyFill="1" applyBorder="1" applyAlignment="1">
      <alignment horizontal="left"/>
    </xf>
    <xf numFmtId="0" fontId="0" fillId="9" borderId="3" xfId="0" applyFont="1" applyFill="1" applyBorder="1"/>
    <xf numFmtId="0" fontId="24" fillId="9" borderId="0" xfId="0" applyFont="1" applyFill="1"/>
    <xf numFmtId="0" fontId="24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43" fillId="9" borderId="3" xfId="0" applyFont="1" applyFill="1" applyBorder="1" applyAlignment="1">
      <alignment horizontal="left" vertical="top"/>
    </xf>
    <xf numFmtId="0" fontId="0" fillId="9" borderId="3" xfId="0" applyFont="1" applyFill="1" applyBorder="1" applyAlignment="1">
      <alignment horizontal="left" vertical="top"/>
    </xf>
    <xf numFmtId="0" fontId="15" fillId="9" borderId="3" xfId="0" applyFont="1" applyFill="1" applyBorder="1" applyAlignment="1">
      <alignment vertical="center"/>
    </xf>
    <xf numFmtId="0" fontId="40" fillId="9" borderId="3" xfId="7" applyFont="1" applyFill="1" applyBorder="1"/>
    <xf numFmtId="0" fontId="44" fillId="9" borderId="3" xfId="0" applyFont="1" applyFill="1" applyBorder="1"/>
    <xf numFmtId="0" fontId="11" fillId="9" borderId="3" xfId="0" applyFont="1" applyFill="1" applyBorder="1" applyAlignment="1">
      <alignment horizontal="justify" vertical="center"/>
    </xf>
    <xf numFmtId="0" fontId="24" fillId="9" borderId="3" xfId="0" applyFont="1" applyFill="1" applyBorder="1" applyAlignment="1">
      <alignment vertical="center"/>
    </xf>
    <xf numFmtId="0" fontId="24" fillId="9" borderId="3" xfId="0" applyFont="1" applyFill="1" applyBorder="1"/>
    <xf numFmtId="0" fontId="24" fillId="9" borderId="3" xfId="0" applyFont="1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0" fillId="9" borderId="0" xfId="0" applyFont="1" applyFill="1"/>
    <xf numFmtId="0" fontId="8" fillId="9" borderId="3" xfId="0" applyFont="1" applyFill="1" applyBorder="1"/>
    <xf numFmtId="15" fontId="11" fillId="9" borderId="3" xfId="0" applyNumberFormat="1" applyFont="1" applyFill="1" applyBorder="1" applyAlignment="1"/>
    <xf numFmtId="0" fontId="15" fillId="9" borderId="0" xfId="0" applyFont="1" applyFill="1" applyAlignment="1">
      <alignment horizontal="left"/>
    </xf>
    <xf numFmtId="15" fontId="0" fillId="9" borderId="3" xfId="0" applyNumberFormat="1" applyFill="1" applyBorder="1" applyAlignment="1"/>
    <xf numFmtId="49" fontId="41" fillId="19" borderId="3" xfId="0" applyNumberFormat="1" applyFont="1" applyFill="1" applyBorder="1"/>
    <xf numFmtId="0" fontId="0" fillId="9" borderId="3" xfId="0" applyFill="1" applyBorder="1" applyAlignment="1">
      <alignment horizontal="center"/>
    </xf>
    <xf numFmtId="49" fontId="16" fillId="20" borderId="3" xfId="0" applyNumberFormat="1" applyFont="1" applyFill="1" applyBorder="1"/>
    <xf numFmtId="15" fontId="0" fillId="9" borderId="3" xfId="0" applyNumberFormat="1" applyFill="1" applyBorder="1"/>
  </cellXfs>
  <cellStyles count="8">
    <cellStyle name="Hyperlink" xfId="7" builtinId="8"/>
    <cellStyle name="Normal" xfId="0" builtinId="0"/>
    <cellStyle name="Normal 2" xfId="1"/>
    <cellStyle name="Normal 3" xfId="4"/>
    <cellStyle name="Normal 4" xfId="5"/>
    <cellStyle name="Normal 5" xfId="6"/>
    <cellStyle name="Normal 7" xfId="3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0"/>
  <sheetViews>
    <sheetView tabSelected="1" zoomScale="57" zoomScaleNormal="57" workbookViewId="0">
      <selection activeCell="R5" sqref="R5"/>
    </sheetView>
  </sheetViews>
  <sheetFormatPr defaultColWidth="8.7109375" defaultRowHeight="15" x14ac:dyDescent="0.25"/>
  <cols>
    <col min="1" max="1" width="8.7109375" style="29"/>
    <col min="2" max="2" width="46" style="29" customWidth="1"/>
    <col min="3" max="3" width="58.140625" style="29" bestFit="1" customWidth="1"/>
    <col min="4" max="4" width="20" style="29" customWidth="1"/>
    <col min="5" max="9" width="14.7109375" style="29" customWidth="1"/>
    <col min="10" max="10" width="16.5703125" style="29" customWidth="1"/>
    <col min="11" max="11" width="14.7109375" style="29" customWidth="1"/>
    <col min="12" max="12" width="17.5703125" style="29" customWidth="1"/>
    <col min="13" max="13" width="14.7109375" style="29" customWidth="1"/>
    <col min="14" max="14" width="16.5703125" style="29" customWidth="1"/>
    <col min="15" max="16384" width="8.7109375" style="29"/>
  </cols>
  <sheetData>
    <row r="1" spans="1:53" s="121" customFormat="1" ht="69.599999999999994" customHeight="1" x14ac:dyDescent="0.35">
      <c r="A1" s="180" t="s">
        <v>21</v>
      </c>
      <c r="B1" s="181"/>
      <c r="C1" s="119" t="s">
        <v>22</v>
      </c>
      <c r="D1" s="120" t="s">
        <v>23</v>
      </c>
      <c r="E1" s="120" t="s">
        <v>24</v>
      </c>
      <c r="F1" s="120" t="s">
        <v>29</v>
      </c>
      <c r="G1" s="120" t="s">
        <v>26</v>
      </c>
      <c r="H1" s="120" t="s">
        <v>25</v>
      </c>
      <c r="I1" s="120" t="s">
        <v>27</v>
      </c>
      <c r="J1" s="120" t="s">
        <v>28</v>
      </c>
      <c r="K1" s="120" t="s">
        <v>30</v>
      </c>
      <c r="L1" s="120" t="s">
        <v>31</v>
      </c>
      <c r="M1" s="120" t="s">
        <v>32</v>
      </c>
      <c r="N1" s="120" t="s">
        <v>33</v>
      </c>
    </row>
    <row r="2" spans="1:53" ht="35.1" customHeight="1" x14ac:dyDescent="0.25">
      <c r="A2" s="182" t="s">
        <v>34</v>
      </c>
      <c r="B2" s="83" t="s">
        <v>0</v>
      </c>
      <c r="C2" s="84" t="s">
        <v>1</v>
      </c>
      <c r="D2" s="61">
        <f>SUM(E2:N2)</f>
        <v>685</v>
      </c>
      <c r="E2" s="62"/>
      <c r="F2" s="63"/>
      <c r="G2" s="64">
        <v>373</v>
      </c>
      <c r="H2" s="65">
        <v>312</v>
      </c>
      <c r="I2" s="66"/>
      <c r="J2" s="66"/>
      <c r="K2" s="67"/>
      <c r="L2" s="67"/>
      <c r="M2" s="56"/>
      <c r="N2" s="56"/>
    </row>
    <row r="3" spans="1:53" ht="35.1" customHeight="1" x14ac:dyDescent="0.25">
      <c r="A3" s="183"/>
      <c r="B3" s="85" t="s">
        <v>2</v>
      </c>
      <c r="C3" s="86" t="s">
        <v>121</v>
      </c>
      <c r="D3" s="61">
        <f t="shared" ref="D3:D12" si="0">SUM(E3:N3)</f>
        <v>12</v>
      </c>
      <c r="E3" s="63"/>
      <c r="F3" s="63"/>
      <c r="G3" s="69">
        <v>6</v>
      </c>
      <c r="H3" s="70">
        <v>6</v>
      </c>
      <c r="I3" s="66"/>
      <c r="J3" s="66"/>
      <c r="K3" s="71"/>
      <c r="L3" s="71"/>
      <c r="M3" s="56"/>
      <c r="N3" s="56"/>
    </row>
    <row r="4" spans="1:53" ht="42" customHeight="1" x14ac:dyDescent="0.25">
      <c r="A4" s="183"/>
      <c r="B4" s="83" t="s">
        <v>3</v>
      </c>
      <c r="C4" s="87" t="s">
        <v>4</v>
      </c>
      <c r="D4" s="61">
        <f>SUM(E4:N4)</f>
        <v>0</v>
      </c>
      <c r="E4" s="62"/>
      <c r="F4" s="62"/>
      <c r="G4" s="63">
        <v>0</v>
      </c>
      <c r="H4" s="64">
        <v>0</v>
      </c>
      <c r="I4" s="72"/>
      <c r="J4" s="72"/>
      <c r="K4" s="73"/>
      <c r="L4" s="73"/>
      <c r="M4" s="59"/>
      <c r="N4" s="59"/>
    </row>
    <row r="5" spans="1:53" s="47" customFormat="1" ht="45.95" customHeight="1" x14ac:dyDescent="0.25">
      <c r="A5" s="183"/>
      <c r="B5" s="88" t="s">
        <v>5</v>
      </c>
      <c r="C5" s="85" t="s">
        <v>6</v>
      </c>
      <c r="D5" s="61">
        <f t="shared" si="0"/>
        <v>0</v>
      </c>
      <c r="E5" s="63"/>
      <c r="F5" s="63"/>
      <c r="G5" s="63">
        <v>0</v>
      </c>
      <c r="H5" s="63">
        <v>0</v>
      </c>
      <c r="I5" s="63"/>
      <c r="J5" s="63"/>
      <c r="K5" s="63"/>
      <c r="L5" s="63"/>
      <c r="M5" s="63"/>
      <c r="N5" s="63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ht="52.5" customHeight="1" x14ac:dyDescent="0.25">
      <c r="A6" s="183"/>
      <c r="B6" s="83" t="s">
        <v>7</v>
      </c>
      <c r="C6" s="85" t="s">
        <v>8</v>
      </c>
      <c r="D6" s="61">
        <f t="shared" si="0"/>
        <v>0</v>
      </c>
      <c r="E6" s="63"/>
      <c r="F6" s="63"/>
      <c r="G6" s="74">
        <v>0</v>
      </c>
      <c r="H6" s="74">
        <v>0</v>
      </c>
      <c r="I6" s="66"/>
      <c r="J6" s="66"/>
      <c r="K6" s="73"/>
      <c r="L6" s="73"/>
      <c r="M6" s="57"/>
      <c r="N6" s="57"/>
    </row>
    <row r="7" spans="1:53" s="47" customFormat="1" ht="53.45" customHeight="1" x14ac:dyDescent="0.25">
      <c r="A7" s="183"/>
      <c r="B7" s="89" t="s">
        <v>9</v>
      </c>
      <c r="C7" s="85" t="s">
        <v>10</v>
      </c>
      <c r="D7" s="61">
        <f t="shared" si="0"/>
        <v>0</v>
      </c>
      <c r="E7" s="63"/>
      <c r="F7" s="63"/>
      <c r="G7" s="63">
        <v>0</v>
      </c>
      <c r="H7" s="75">
        <v>0</v>
      </c>
      <c r="I7" s="66"/>
      <c r="J7" s="66"/>
      <c r="K7" s="73"/>
      <c r="L7" s="73"/>
      <c r="M7" s="57"/>
      <c r="N7" s="57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spans="1:53" ht="35.1" customHeight="1" x14ac:dyDescent="0.25">
      <c r="A8" s="183"/>
      <c r="B8" s="89" t="s">
        <v>11</v>
      </c>
      <c r="C8" s="85" t="s">
        <v>12</v>
      </c>
      <c r="D8" s="61">
        <f t="shared" si="0"/>
        <v>0</v>
      </c>
      <c r="E8" s="57"/>
      <c r="F8" s="57"/>
      <c r="G8" s="63" t="s">
        <v>120</v>
      </c>
      <c r="H8" s="63" t="s">
        <v>120</v>
      </c>
      <c r="I8" s="57"/>
      <c r="J8" s="57"/>
      <c r="K8" s="57"/>
      <c r="L8" s="57"/>
      <c r="M8" s="57"/>
      <c r="N8" s="57"/>
    </row>
    <row r="9" spans="1:53" ht="44.45" customHeight="1" x14ac:dyDescent="0.25">
      <c r="A9" s="183"/>
      <c r="B9" s="83" t="s">
        <v>14</v>
      </c>
      <c r="C9" s="85" t="s">
        <v>122</v>
      </c>
      <c r="D9" s="61">
        <f t="shared" si="0"/>
        <v>20</v>
      </c>
      <c r="E9" s="63"/>
      <c r="F9" s="63"/>
      <c r="G9" s="63">
        <v>10</v>
      </c>
      <c r="H9" s="75">
        <v>10</v>
      </c>
      <c r="I9" s="66"/>
      <c r="J9" s="66"/>
      <c r="K9" s="76"/>
      <c r="L9" s="76"/>
      <c r="M9" s="56"/>
      <c r="N9" s="56"/>
    </row>
    <row r="10" spans="1:53" ht="35.1" customHeight="1" x14ac:dyDescent="0.25">
      <c r="A10" s="183"/>
      <c r="B10" s="83" t="s">
        <v>15</v>
      </c>
      <c r="C10" s="90" t="s">
        <v>16</v>
      </c>
      <c r="D10" s="61">
        <f t="shared" si="0"/>
        <v>20</v>
      </c>
      <c r="E10" s="63"/>
      <c r="F10" s="63"/>
      <c r="G10" s="63">
        <v>16</v>
      </c>
      <c r="H10" s="75">
        <v>4</v>
      </c>
      <c r="I10" s="66"/>
      <c r="J10" s="66"/>
      <c r="K10" s="66"/>
      <c r="L10" s="66"/>
      <c r="M10" s="56"/>
      <c r="N10" s="56"/>
    </row>
    <row r="11" spans="1:53" ht="38.450000000000003" customHeight="1" x14ac:dyDescent="0.25">
      <c r="A11" s="183"/>
      <c r="B11" s="83" t="s">
        <v>17</v>
      </c>
      <c r="C11" s="85" t="s">
        <v>18</v>
      </c>
      <c r="D11" s="61">
        <f t="shared" si="0"/>
        <v>0</v>
      </c>
      <c r="E11" s="63"/>
      <c r="F11" s="63"/>
      <c r="G11" s="63" t="s">
        <v>120</v>
      </c>
      <c r="H11" s="63" t="s">
        <v>120</v>
      </c>
      <c r="I11" s="66"/>
      <c r="J11" s="66"/>
      <c r="K11" s="77"/>
      <c r="L11" s="78"/>
      <c r="M11" s="56"/>
      <c r="N11" s="56"/>
    </row>
    <row r="12" spans="1:53" ht="35.1" customHeight="1" x14ac:dyDescent="0.25">
      <c r="A12" s="184"/>
      <c r="B12" s="83" t="s">
        <v>19</v>
      </c>
      <c r="C12" s="91" t="s">
        <v>20</v>
      </c>
      <c r="D12" s="61">
        <f t="shared" si="0"/>
        <v>0</v>
      </c>
      <c r="E12" s="63"/>
      <c r="F12" s="63"/>
      <c r="G12" s="63" t="s">
        <v>120</v>
      </c>
      <c r="H12" s="63" t="s">
        <v>120</v>
      </c>
      <c r="I12" s="66"/>
      <c r="J12" s="66"/>
      <c r="K12" s="76"/>
      <c r="L12" s="66"/>
      <c r="M12" s="58"/>
      <c r="N12" s="58"/>
    </row>
    <row r="13" spans="1:53" ht="35.1" customHeight="1" x14ac:dyDescent="0.3">
      <c r="A13" s="1"/>
      <c r="B13" s="92"/>
      <c r="C13" s="80" t="s">
        <v>35</v>
      </c>
      <c r="D13" s="79"/>
      <c r="E13" s="79"/>
      <c r="F13" s="63"/>
      <c r="G13" s="79"/>
      <c r="H13" s="79"/>
      <c r="I13" s="79"/>
      <c r="J13" s="79"/>
      <c r="K13" s="79"/>
      <c r="L13" s="80"/>
      <c r="M13" s="81"/>
      <c r="N13" s="82"/>
    </row>
    <row r="14" spans="1:53" ht="18.75" x14ac:dyDescent="0.3">
      <c r="A14" s="1"/>
      <c r="B14" s="2"/>
      <c r="C14" s="3"/>
      <c r="D14" s="79"/>
      <c r="E14" s="79"/>
      <c r="F14" s="80"/>
      <c r="G14" s="79"/>
      <c r="H14" s="79"/>
      <c r="I14" s="79"/>
      <c r="J14" s="79"/>
      <c r="K14" s="79"/>
      <c r="L14" s="80"/>
      <c r="M14" s="45"/>
      <c r="N14" s="46"/>
    </row>
    <row r="15" spans="1:53" ht="18.75" x14ac:dyDescent="0.3"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53" ht="18.75" x14ac:dyDescent="0.3"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4:14" ht="18.75" x14ac:dyDescent="0.3"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4:14" ht="18.75" x14ac:dyDescent="0.3"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4:14" ht="18.75" x14ac:dyDescent="0.3"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7" spans="4:14" ht="15.75" thickBot="1" x14ac:dyDescent="0.3"/>
    <row r="28" spans="4:14" ht="18.75" x14ac:dyDescent="0.25">
      <c r="D28" s="185" t="s">
        <v>114</v>
      </c>
      <c r="E28" s="186"/>
      <c r="F28" s="186"/>
      <c r="G28" s="187"/>
      <c r="H28" s="49"/>
      <c r="I28" s="49"/>
      <c r="J28" s="50"/>
      <c r="K28" s="50"/>
    </row>
    <row r="29" spans="4:14" ht="45" x14ac:dyDescent="0.25">
      <c r="D29" s="51" t="s">
        <v>59</v>
      </c>
      <c r="E29" s="52" t="s">
        <v>106</v>
      </c>
      <c r="F29" s="52" t="s">
        <v>107</v>
      </c>
      <c r="G29" s="52" t="s">
        <v>108</v>
      </c>
      <c r="H29" s="48" t="s">
        <v>111</v>
      </c>
      <c r="I29" s="52" t="s">
        <v>112</v>
      </c>
      <c r="J29" s="48" t="s">
        <v>111</v>
      </c>
      <c r="K29" s="52" t="s">
        <v>108</v>
      </c>
    </row>
    <row r="30" spans="4:14" x14ac:dyDescent="0.25">
      <c r="D30" s="53" t="s">
        <v>109</v>
      </c>
      <c r="E30" s="54">
        <v>50</v>
      </c>
      <c r="F30" s="54">
        <v>12</v>
      </c>
      <c r="G30" s="54" t="s">
        <v>91</v>
      </c>
      <c r="H30" s="55">
        <f>F30/E30*100</f>
        <v>24</v>
      </c>
      <c r="I30" s="25">
        <v>33</v>
      </c>
      <c r="J30" s="55">
        <f>I30/E30*100</f>
        <v>66</v>
      </c>
      <c r="K30" s="54" t="s">
        <v>113</v>
      </c>
    </row>
    <row r="31" spans="4:14" x14ac:dyDescent="0.25">
      <c r="D31" s="53" t="s">
        <v>30</v>
      </c>
      <c r="E31" s="54">
        <v>49</v>
      </c>
      <c r="F31" s="54">
        <v>33</v>
      </c>
      <c r="G31" s="54" t="s">
        <v>91</v>
      </c>
      <c r="H31" s="55">
        <f t="shared" ref="H31:H40" si="1">F31/E31*100</f>
        <v>67.346938775510196</v>
      </c>
      <c r="I31" s="25">
        <v>33</v>
      </c>
      <c r="J31" s="55">
        <f t="shared" ref="J31:J39" si="2">I31/E31*100</f>
        <v>67.346938775510196</v>
      </c>
      <c r="K31" s="54" t="s">
        <v>113</v>
      </c>
    </row>
    <row r="32" spans="4:14" x14ac:dyDescent="0.25">
      <c r="D32" s="53" t="s">
        <v>24</v>
      </c>
      <c r="E32" s="54">
        <v>24</v>
      </c>
      <c r="F32" s="54">
        <v>11</v>
      </c>
      <c r="G32" s="54" t="s">
        <v>91</v>
      </c>
      <c r="H32" s="55">
        <f t="shared" si="1"/>
        <v>45.833333333333329</v>
      </c>
      <c r="I32" s="25">
        <v>10</v>
      </c>
      <c r="J32" s="55">
        <f t="shared" si="2"/>
        <v>41.666666666666671</v>
      </c>
      <c r="K32" s="54" t="s">
        <v>113</v>
      </c>
    </row>
    <row r="33" spans="4:11" x14ac:dyDescent="0.25">
      <c r="D33" s="53" t="s">
        <v>29</v>
      </c>
      <c r="E33" s="54">
        <v>20</v>
      </c>
      <c r="F33" s="54">
        <v>8</v>
      </c>
      <c r="G33" s="54" t="s">
        <v>91</v>
      </c>
      <c r="H33" s="55">
        <f t="shared" si="1"/>
        <v>40</v>
      </c>
      <c r="I33" s="25">
        <v>6</v>
      </c>
      <c r="J33" s="55">
        <f t="shared" si="2"/>
        <v>30</v>
      </c>
      <c r="K33" s="54" t="s">
        <v>113</v>
      </c>
    </row>
    <row r="34" spans="4:11" x14ac:dyDescent="0.25">
      <c r="D34" s="53" t="s">
        <v>28</v>
      </c>
      <c r="E34" s="54">
        <v>22</v>
      </c>
      <c r="F34" s="54">
        <v>11</v>
      </c>
      <c r="G34" s="54" t="s">
        <v>91</v>
      </c>
      <c r="H34" s="55">
        <f t="shared" si="1"/>
        <v>50</v>
      </c>
      <c r="I34" s="25">
        <v>13</v>
      </c>
      <c r="J34" s="55">
        <f t="shared" si="2"/>
        <v>59.090909090909093</v>
      </c>
      <c r="K34" s="54" t="s">
        <v>113</v>
      </c>
    </row>
    <row r="35" spans="4:11" x14ac:dyDescent="0.25">
      <c r="D35" s="53" t="s">
        <v>27</v>
      </c>
      <c r="E35" s="54">
        <v>4</v>
      </c>
      <c r="F35" s="54">
        <v>1</v>
      </c>
      <c r="G35" s="54" t="s">
        <v>91</v>
      </c>
      <c r="H35" s="55">
        <f t="shared" si="1"/>
        <v>25</v>
      </c>
      <c r="I35" s="25">
        <v>0</v>
      </c>
      <c r="J35" s="55">
        <f t="shared" si="2"/>
        <v>0</v>
      </c>
      <c r="K35" s="54" t="s">
        <v>113</v>
      </c>
    </row>
    <row r="36" spans="4:11" x14ac:dyDescent="0.25">
      <c r="D36" s="53" t="s">
        <v>25</v>
      </c>
      <c r="E36" s="54">
        <v>12</v>
      </c>
      <c r="F36" s="54">
        <v>4</v>
      </c>
      <c r="G36" s="54" t="s">
        <v>91</v>
      </c>
      <c r="H36" s="55">
        <f t="shared" si="1"/>
        <v>33.333333333333329</v>
      </c>
      <c r="I36" s="25">
        <v>12</v>
      </c>
      <c r="J36" s="55">
        <f>I36/E36*100</f>
        <v>100</v>
      </c>
      <c r="K36" s="54" t="s">
        <v>113</v>
      </c>
    </row>
    <row r="37" spans="4:11" x14ac:dyDescent="0.25">
      <c r="D37" s="53" t="s">
        <v>26</v>
      </c>
      <c r="E37" s="54">
        <v>14</v>
      </c>
      <c r="F37" s="54">
        <v>10</v>
      </c>
      <c r="G37" s="54" t="s">
        <v>91</v>
      </c>
      <c r="H37" s="55">
        <f t="shared" si="1"/>
        <v>71.428571428571431</v>
      </c>
      <c r="I37" s="25">
        <v>14</v>
      </c>
      <c r="J37" s="55">
        <f t="shared" si="2"/>
        <v>100</v>
      </c>
      <c r="K37" s="54" t="s">
        <v>113</v>
      </c>
    </row>
    <row r="38" spans="4:11" x14ac:dyDescent="0.25">
      <c r="D38" s="53" t="s">
        <v>32</v>
      </c>
      <c r="E38" s="54">
        <v>33</v>
      </c>
      <c r="F38" s="54">
        <v>14</v>
      </c>
      <c r="G38" s="54" t="s">
        <v>91</v>
      </c>
      <c r="H38" s="55">
        <f t="shared" si="1"/>
        <v>42.424242424242422</v>
      </c>
      <c r="I38" s="25">
        <v>2</v>
      </c>
      <c r="J38" s="55">
        <f t="shared" si="2"/>
        <v>6.0606060606060606</v>
      </c>
      <c r="K38" s="54" t="s">
        <v>113</v>
      </c>
    </row>
    <row r="39" spans="4:11" x14ac:dyDescent="0.25">
      <c r="D39" s="53" t="s">
        <v>33</v>
      </c>
      <c r="E39" s="54">
        <v>11</v>
      </c>
      <c r="F39" s="54">
        <v>5</v>
      </c>
      <c r="G39" s="54" t="s">
        <v>91</v>
      </c>
      <c r="H39" s="55">
        <f t="shared" si="1"/>
        <v>45.454545454545453</v>
      </c>
      <c r="I39" s="25">
        <v>1</v>
      </c>
      <c r="J39" s="55">
        <f t="shared" si="2"/>
        <v>9.0909090909090917</v>
      </c>
      <c r="K39" s="54" t="s">
        <v>113</v>
      </c>
    </row>
    <row r="40" spans="4:11" x14ac:dyDescent="0.25">
      <c r="D40" s="53" t="s">
        <v>110</v>
      </c>
      <c r="E40" s="54">
        <f>SUM(E30:E39)</f>
        <v>239</v>
      </c>
      <c r="F40" s="54">
        <f>SUM(F30:F39)</f>
        <v>109</v>
      </c>
      <c r="G40" s="54"/>
      <c r="H40" s="55">
        <f t="shared" si="1"/>
        <v>45.60669456066946</v>
      </c>
      <c r="I40" s="25">
        <f>SUM(I30:I39)</f>
        <v>124</v>
      </c>
      <c r="J40" s="55">
        <f>I40/E40*100</f>
        <v>51.88284518828452</v>
      </c>
      <c r="K40" s="25"/>
    </row>
  </sheetData>
  <mergeCells count="3">
    <mergeCell ref="A1:B1"/>
    <mergeCell ref="A2:A12"/>
    <mergeCell ref="D28:G2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8"/>
    </sheetView>
  </sheetViews>
  <sheetFormatPr defaultRowHeight="15" x14ac:dyDescent="0.25"/>
  <cols>
    <col min="1" max="1" width="18.140625" customWidth="1"/>
    <col min="2" max="2" width="20.85546875" customWidth="1"/>
    <col min="3" max="3" width="18.140625" customWidth="1"/>
    <col min="4" max="4" width="25.42578125" customWidth="1"/>
  </cols>
  <sheetData>
    <row r="1" spans="1:4" x14ac:dyDescent="0.25">
      <c r="A1" s="188" t="s">
        <v>36</v>
      </c>
      <c r="B1" s="188" t="s">
        <v>22</v>
      </c>
      <c r="C1" s="188" t="s">
        <v>37</v>
      </c>
      <c r="D1" s="188" t="s">
        <v>38</v>
      </c>
    </row>
    <row r="2" spans="1:4" x14ac:dyDescent="0.25">
      <c r="A2" s="188"/>
      <c r="B2" s="188"/>
      <c r="C2" s="188"/>
      <c r="D2" s="188"/>
    </row>
    <row r="3" spans="1:4" ht="120" x14ac:dyDescent="0.25">
      <c r="A3" s="4" t="s">
        <v>39</v>
      </c>
      <c r="B3" s="5" t="s">
        <v>40</v>
      </c>
      <c r="C3" s="6">
        <v>1</v>
      </c>
      <c r="D3" s="7" t="s">
        <v>41</v>
      </c>
    </row>
    <row r="4" spans="1:4" ht="45" x14ac:dyDescent="0.25">
      <c r="A4" s="4" t="s">
        <v>2</v>
      </c>
      <c r="B4" s="5" t="s">
        <v>42</v>
      </c>
      <c r="C4" s="8">
        <v>1</v>
      </c>
      <c r="D4" s="9" t="s">
        <v>43</v>
      </c>
    </row>
    <row r="5" spans="1:4" ht="51" x14ac:dyDescent="0.25">
      <c r="A5" s="4" t="s">
        <v>44</v>
      </c>
      <c r="B5" s="5" t="s">
        <v>45</v>
      </c>
      <c r="C5" s="6" t="s">
        <v>13</v>
      </c>
      <c r="D5" s="10" t="s">
        <v>46</v>
      </c>
    </row>
    <row r="6" spans="1:4" ht="60" x14ac:dyDescent="0.25">
      <c r="A6" s="4" t="s">
        <v>47</v>
      </c>
      <c r="B6" s="5" t="s">
        <v>48</v>
      </c>
      <c r="C6" s="11">
        <f>233/444</f>
        <v>0.52477477477477474</v>
      </c>
      <c r="D6" s="12" t="s">
        <v>49</v>
      </c>
    </row>
    <row r="7" spans="1:4" ht="45" x14ac:dyDescent="0.25">
      <c r="A7" s="4" t="s">
        <v>50</v>
      </c>
      <c r="B7" s="5" t="s">
        <v>51</v>
      </c>
      <c r="C7" s="11">
        <v>0.74</v>
      </c>
      <c r="D7" s="12" t="s">
        <v>52</v>
      </c>
    </row>
    <row r="8" spans="1:4" ht="30" x14ac:dyDescent="0.25">
      <c r="A8" s="4" t="s">
        <v>53</v>
      </c>
      <c r="B8" s="13" t="s">
        <v>54</v>
      </c>
      <c r="C8" s="14">
        <v>201</v>
      </c>
      <c r="D8" s="12" t="s">
        <v>55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opLeftCell="A7" workbookViewId="0">
      <selection activeCell="K12" sqref="K12"/>
    </sheetView>
  </sheetViews>
  <sheetFormatPr defaultRowHeight="15" x14ac:dyDescent="0.25"/>
  <cols>
    <col min="1" max="1" width="9" customWidth="1"/>
    <col min="2" max="2" width="9" style="29" customWidth="1"/>
    <col min="3" max="3" width="12.140625" customWidth="1"/>
    <col min="4" max="4" width="14.7109375" customWidth="1"/>
    <col min="5" max="6" width="14.7109375" style="29" customWidth="1"/>
    <col min="7" max="7" width="14.5703125" bestFit="1" customWidth="1"/>
    <col min="8" max="8" width="13.140625" style="29" bestFit="1" customWidth="1"/>
    <col min="9" max="9" width="13.5703125" customWidth="1"/>
    <col min="10" max="10" width="11.140625" style="29" customWidth="1"/>
    <col min="11" max="11" width="13.28515625" style="29" customWidth="1"/>
    <col min="12" max="12" width="11.140625" style="29" customWidth="1"/>
    <col min="13" max="13" width="12.85546875" style="29" customWidth="1"/>
    <col min="14" max="14" width="9.140625" style="29" customWidth="1"/>
    <col min="15" max="15" width="11.85546875" customWidth="1"/>
    <col min="16" max="16" width="12" customWidth="1"/>
    <col min="17" max="17" width="29.42578125" bestFit="1" customWidth="1"/>
    <col min="21" max="21" width="14" customWidth="1"/>
  </cols>
  <sheetData>
    <row r="1" spans="1:22" s="29" customFormat="1" ht="15.75" thickBot="1" x14ac:dyDescent="0.3"/>
    <row r="2" spans="1:22" s="29" customFormat="1" ht="16.5" thickBot="1" x14ac:dyDescent="0.3">
      <c r="B2" s="193" t="s">
        <v>135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5"/>
    </row>
    <row r="3" spans="1:22" ht="72" customHeight="1" thickBot="1" x14ac:dyDescent="0.3">
      <c r="A3" s="94" t="s">
        <v>56</v>
      </c>
      <c r="B3" s="122" t="s">
        <v>92</v>
      </c>
      <c r="C3" s="96" t="s">
        <v>57</v>
      </c>
      <c r="D3" s="97" t="s">
        <v>127</v>
      </c>
      <c r="E3" s="97" t="s">
        <v>123</v>
      </c>
      <c r="F3" s="97" t="s">
        <v>124</v>
      </c>
      <c r="G3" s="97" t="s">
        <v>125</v>
      </c>
      <c r="H3" s="97" t="s">
        <v>129</v>
      </c>
      <c r="I3" s="97" t="s">
        <v>126</v>
      </c>
      <c r="J3" s="97" t="s">
        <v>130</v>
      </c>
      <c r="K3" s="97" t="s">
        <v>181</v>
      </c>
      <c r="L3" s="97" t="s">
        <v>182</v>
      </c>
      <c r="M3" s="97" t="s">
        <v>128</v>
      </c>
      <c r="N3" s="97" t="s">
        <v>131</v>
      </c>
      <c r="O3" s="97" t="s">
        <v>58</v>
      </c>
      <c r="P3" s="98" t="s">
        <v>132</v>
      </c>
      <c r="Q3" s="175" t="s">
        <v>171</v>
      </c>
      <c r="R3" s="175" t="s">
        <v>26</v>
      </c>
      <c r="S3" s="175" t="s">
        <v>25</v>
      </c>
      <c r="T3" s="175" t="s">
        <v>172</v>
      </c>
      <c r="U3" s="175" t="s">
        <v>178</v>
      </c>
      <c r="V3" s="175" t="s">
        <v>179</v>
      </c>
    </row>
    <row r="4" spans="1:22" ht="15.75" thickBot="1" x14ac:dyDescent="0.3">
      <c r="A4" s="189">
        <v>44896</v>
      </c>
      <c r="B4" s="17">
        <v>1</v>
      </c>
      <c r="C4" s="93" t="s">
        <v>24</v>
      </c>
      <c r="D4" s="34"/>
      <c r="E4" s="34"/>
      <c r="F4" s="34"/>
      <c r="G4" s="32"/>
      <c r="H4" s="32"/>
      <c r="I4" s="30"/>
      <c r="J4" s="30"/>
      <c r="K4" s="30"/>
      <c r="L4" s="30"/>
      <c r="M4" s="30"/>
      <c r="N4" s="30"/>
      <c r="O4" s="32"/>
      <c r="P4" s="26"/>
      <c r="Q4" s="25" t="s">
        <v>173</v>
      </c>
      <c r="R4" s="25"/>
      <c r="S4" s="25"/>
      <c r="T4" s="25"/>
      <c r="U4" s="25">
        <f>R4*T4</f>
        <v>0</v>
      </c>
      <c r="V4" s="25">
        <f>S4*T4</f>
        <v>0</v>
      </c>
    </row>
    <row r="5" spans="1:22" ht="15.75" thickBot="1" x14ac:dyDescent="0.3">
      <c r="A5" s="190"/>
      <c r="B5" s="17">
        <v>2</v>
      </c>
      <c r="C5" s="93" t="s">
        <v>25</v>
      </c>
      <c r="D5" s="42">
        <v>19</v>
      </c>
      <c r="E5" s="42">
        <v>0</v>
      </c>
      <c r="F5" s="34">
        <v>4</v>
      </c>
      <c r="G5" s="32"/>
      <c r="H5" s="177">
        <v>1.5</v>
      </c>
      <c r="I5" s="30">
        <v>0</v>
      </c>
      <c r="J5" s="30">
        <v>2</v>
      </c>
      <c r="K5" s="30"/>
      <c r="L5" s="30">
        <v>1</v>
      </c>
      <c r="M5" s="30"/>
      <c r="N5" s="177">
        <v>1.5</v>
      </c>
      <c r="O5" s="32">
        <f>E5*F5+G5*H5+I5*J5+K5*L5+M5*N5</f>
        <v>0</v>
      </c>
      <c r="P5" s="26">
        <f t="shared" ref="P5:P6" si="0">O5/D5</f>
        <v>0</v>
      </c>
      <c r="Q5" s="25" t="s">
        <v>174</v>
      </c>
      <c r="R5" s="25"/>
      <c r="S5" s="25"/>
      <c r="T5" s="25"/>
      <c r="U5" s="25">
        <f t="shared" ref="U5:U8" si="1">R5*T5</f>
        <v>0</v>
      </c>
      <c r="V5" s="25">
        <f t="shared" ref="V5:V8" si="2">S5*T5</f>
        <v>0</v>
      </c>
    </row>
    <row r="6" spans="1:22" ht="15.75" thickBot="1" x14ac:dyDescent="0.3">
      <c r="A6" s="190"/>
      <c r="B6" s="17">
        <v>3</v>
      </c>
      <c r="C6" s="93" t="s">
        <v>26</v>
      </c>
      <c r="D6" s="9">
        <v>22</v>
      </c>
      <c r="E6" s="9">
        <v>0</v>
      </c>
      <c r="F6" s="34">
        <v>4</v>
      </c>
      <c r="G6" s="32"/>
      <c r="H6" s="177">
        <v>1.5</v>
      </c>
      <c r="I6" s="30">
        <v>0</v>
      </c>
      <c r="J6" s="30">
        <v>2</v>
      </c>
      <c r="K6" s="30"/>
      <c r="L6" s="30">
        <v>1</v>
      </c>
      <c r="M6" s="30"/>
      <c r="N6" s="177">
        <v>1.5</v>
      </c>
      <c r="O6" s="32">
        <f>E6*F6+G6*H6+I6*J6+K6*L6+M6*N6</f>
        <v>0</v>
      </c>
      <c r="P6" s="26">
        <f t="shared" si="0"/>
        <v>0</v>
      </c>
      <c r="Q6" s="176" t="s">
        <v>175</v>
      </c>
      <c r="R6" s="25"/>
      <c r="S6" s="25"/>
      <c r="T6" s="25"/>
      <c r="U6" s="25">
        <f t="shared" si="1"/>
        <v>0</v>
      </c>
      <c r="V6" s="25">
        <f t="shared" si="2"/>
        <v>0</v>
      </c>
    </row>
    <row r="7" spans="1:22" ht="15.75" thickBot="1" x14ac:dyDescent="0.3">
      <c r="A7" s="190"/>
      <c r="B7" s="17">
        <v>4</v>
      </c>
      <c r="C7" s="93" t="s">
        <v>27</v>
      </c>
      <c r="D7" s="16"/>
      <c r="E7" s="16"/>
      <c r="F7" s="16"/>
      <c r="G7" s="32"/>
      <c r="H7" s="32"/>
      <c r="I7" s="30"/>
      <c r="J7" s="30"/>
      <c r="K7" s="30"/>
      <c r="L7" s="30"/>
      <c r="M7" s="30"/>
      <c r="N7" s="30"/>
      <c r="O7" s="31"/>
      <c r="P7" s="26"/>
      <c r="Q7" s="25" t="s">
        <v>176</v>
      </c>
      <c r="R7" s="25"/>
      <c r="S7" s="25"/>
      <c r="T7" s="25"/>
      <c r="U7" s="25">
        <f t="shared" si="1"/>
        <v>0</v>
      </c>
      <c r="V7" s="25">
        <f t="shared" si="2"/>
        <v>0</v>
      </c>
    </row>
    <row r="8" spans="1:22" ht="15.75" thickBot="1" x14ac:dyDescent="0.3">
      <c r="A8" s="190"/>
      <c r="B8" s="17">
        <v>5</v>
      </c>
      <c r="C8" s="93" t="s">
        <v>28</v>
      </c>
      <c r="D8" s="16"/>
      <c r="E8" s="16"/>
      <c r="F8" s="16"/>
      <c r="G8" s="32"/>
      <c r="H8" s="32"/>
      <c r="I8" s="30"/>
      <c r="J8" s="30"/>
      <c r="K8" s="30"/>
      <c r="L8" s="30"/>
      <c r="M8" s="30"/>
      <c r="N8" s="30"/>
      <c r="O8" s="31"/>
      <c r="P8" s="26"/>
      <c r="Q8" s="25" t="s">
        <v>177</v>
      </c>
      <c r="R8" s="25"/>
      <c r="S8" s="25"/>
      <c r="T8" s="25"/>
      <c r="U8" s="25">
        <f t="shared" si="1"/>
        <v>0</v>
      </c>
      <c r="V8" s="25">
        <f t="shared" si="2"/>
        <v>0</v>
      </c>
    </row>
    <row r="9" spans="1:22" ht="26.25" thickBot="1" x14ac:dyDescent="0.3">
      <c r="A9" s="190"/>
      <c r="B9" s="17">
        <v>6</v>
      </c>
      <c r="C9" s="93" t="s">
        <v>29</v>
      </c>
      <c r="D9" s="16"/>
      <c r="E9" s="16"/>
      <c r="F9" s="16"/>
      <c r="G9" s="32"/>
      <c r="H9" s="32"/>
      <c r="I9" s="30"/>
      <c r="J9" s="30"/>
      <c r="K9" s="30"/>
      <c r="L9" s="30"/>
      <c r="M9" s="30"/>
      <c r="N9" s="30"/>
      <c r="O9" s="31"/>
      <c r="P9" s="26"/>
      <c r="Q9" s="25" t="s">
        <v>180</v>
      </c>
      <c r="R9" s="25"/>
      <c r="S9" s="25"/>
      <c r="T9" s="25"/>
      <c r="U9" s="25">
        <f t="shared" ref="U9:U10" si="3">R9*T9</f>
        <v>0</v>
      </c>
      <c r="V9" s="25">
        <f t="shared" ref="V9:V10" si="4">S9*T9</f>
        <v>0</v>
      </c>
    </row>
    <row r="10" spans="1:22" ht="15.75" thickBot="1" x14ac:dyDescent="0.3">
      <c r="A10" s="190"/>
      <c r="B10" s="17">
        <v>7</v>
      </c>
      <c r="C10" s="93" t="s">
        <v>30</v>
      </c>
      <c r="D10" s="16"/>
      <c r="E10" s="16"/>
      <c r="F10" s="16"/>
      <c r="G10" s="32"/>
      <c r="H10" s="32"/>
      <c r="I10" s="30"/>
      <c r="J10" s="30"/>
      <c r="K10" s="30"/>
      <c r="L10" s="30"/>
      <c r="M10" s="30"/>
      <c r="N10" s="30"/>
      <c r="O10" s="31"/>
      <c r="P10" s="26"/>
      <c r="Q10" s="25" t="s">
        <v>247</v>
      </c>
      <c r="R10" s="25"/>
      <c r="S10" s="25"/>
      <c r="T10" s="25"/>
      <c r="U10" s="25">
        <f t="shared" si="3"/>
        <v>0</v>
      </c>
      <c r="V10" s="25">
        <f t="shared" si="4"/>
        <v>0</v>
      </c>
    </row>
    <row r="11" spans="1:22" ht="35.450000000000003" customHeight="1" thickBot="1" x14ac:dyDescent="0.3">
      <c r="A11" s="190"/>
      <c r="B11" s="17">
        <v>8</v>
      </c>
      <c r="C11" s="93" t="s">
        <v>31</v>
      </c>
      <c r="D11" s="34"/>
      <c r="E11" s="34"/>
      <c r="F11" s="34"/>
      <c r="G11" s="32"/>
      <c r="H11" s="32"/>
      <c r="I11" s="30"/>
      <c r="J11" s="30"/>
      <c r="K11" s="30"/>
      <c r="L11" s="30"/>
      <c r="M11" s="30"/>
      <c r="N11" s="30"/>
      <c r="O11" s="31"/>
      <c r="P11" s="26"/>
      <c r="Q11" s="25"/>
      <c r="R11" s="25">
        <f>SUM(R4:R10)</f>
        <v>0</v>
      </c>
      <c r="S11" s="25">
        <f>SUM(S4:S10)</f>
        <v>0</v>
      </c>
      <c r="T11" s="25">
        <f>SUM(T4:T10)</f>
        <v>0</v>
      </c>
      <c r="U11" s="25">
        <f>SUM(U4:U10)</f>
        <v>0</v>
      </c>
      <c r="V11" s="25">
        <f>SUM(V4:V10)</f>
        <v>0</v>
      </c>
    </row>
    <row r="12" spans="1:22" ht="23.1" customHeight="1" x14ac:dyDescent="0.25">
      <c r="A12" s="190"/>
      <c r="B12" s="132">
        <v>9</v>
      </c>
      <c r="C12" s="133" t="s">
        <v>32</v>
      </c>
      <c r="D12" s="137"/>
      <c r="E12" s="137"/>
      <c r="F12" s="137"/>
      <c r="G12" s="134"/>
      <c r="H12" s="134"/>
      <c r="I12" s="138"/>
      <c r="J12" s="138"/>
      <c r="K12" s="138"/>
      <c r="L12" s="138"/>
      <c r="M12" s="138"/>
      <c r="N12" s="138"/>
      <c r="O12" s="138"/>
      <c r="P12" s="26"/>
    </row>
    <row r="13" spans="1:22" ht="33.950000000000003" customHeight="1" x14ac:dyDescent="0.25">
      <c r="A13" s="190"/>
      <c r="B13" s="107">
        <v>10</v>
      </c>
      <c r="C13" s="93" t="s">
        <v>33</v>
      </c>
      <c r="D13" s="9"/>
      <c r="E13" s="9"/>
      <c r="F13" s="9"/>
      <c r="G13" s="139"/>
      <c r="H13" s="32"/>
      <c r="I13" s="30"/>
      <c r="J13" s="30"/>
      <c r="K13" s="30"/>
      <c r="L13" s="30"/>
      <c r="M13" s="30"/>
      <c r="N13" s="30"/>
      <c r="O13" s="30"/>
      <c r="P13" s="26"/>
    </row>
    <row r="14" spans="1:22" x14ac:dyDescent="0.25">
      <c r="B14" s="106"/>
      <c r="C14" s="106"/>
      <c r="D14" s="106"/>
      <c r="E14" s="106"/>
      <c r="F14" s="106"/>
      <c r="G14" s="135"/>
      <c r="H14" s="191" t="s">
        <v>133</v>
      </c>
      <c r="I14" s="191"/>
      <c r="J14" s="191"/>
      <c r="K14" s="191"/>
      <c r="L14" s="191"/>
      <c r="M14" s="191"/>
      <c r="N14" s="191"/>
      <c r="O14" s="196"/>
      <c r="P14" s="197"/>
    </row>
    <row r="15" spans="1:22" x14ac:dyDescent="0.25">
      <c r="B15" s="106"/>
      <c r="C15" s="106"/>
      <c r="D15" s="136"/>
      <c r="E15" s="136"/>
      <c r="F15" s="136"/>
      <c r="G15" s="136"/>
      <c r="H15" s="191" t="s">
        <v>196</v>
      </c>
      <c r="I15" s="191"/>
      <c r="J15" s="191"/>
      <c r="K15" s="191"/>
      <c r="L15" s="191"/>
      <c r="M15" s="191"/>
      <c r="N15" s="191"/>
      <c r="O15" s="196"/>
      <c r="P15" s="197"/>
    </row>
    <row r="16" spans="1:22" x14ac:dyDescent="0.25">
      <c r="B16" s="106"/>
      <c r="C16" s="106"/>
      <c r="D16" s="136"/>
      <c r="E16" s="136"/>
      <c r="F16" s="136"/>
      <c r="G16" s="136"/>
      <c r="H16" s="192" t="s">
        <v>134</v>
      </c>
      <c r="I16" s="192"/>
      <c r="J16" s="192"/>
      <c r="K16" s="192"/>
      <c r="L16" s="192"/>
      <c r="M16" s="192"/>
      <c r="N16" s="192"/>
      <c r="O16" s="196"/>
      <c r="P16" s="197"/>
    </row>
  </sheetData>
  <mergeCells count="8">
    <mergeCell ref="A4:A13"/>
    <mergeCell ref="H15:N15"/>
    <mergeCell ref="H14:N14"/>
    <mergeCell ref="H16:N16"/>
    <mergeCell ref="B2:P2"/>
    <mergeCell ref="O14:P14"/>
    <mergeCell ref="O15:P15"/>
    <mergeCell ref="O16:P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18" sqref="C18"/>
    </sheetView>
  </sheetViews>
  <sheetFormatPr defaultRowHeight="15" x14ac:dyDescent="0.25"/>
  <cols>
    <col min="1" max="1" width="9" customWidth="1"/>
    <col min="2" max="2" width="21.42578125" customWidth="1"/>
    <col min="3" max="3" width="23.42578125" customWidth="1"/>
    <col min="4" max="4" width="26" customWidth="1"/>
    <col min="5" max="5" width="27.28515625" style="29" customWidth="1"/>
    <col min="6" max="6" width="8.7109375" style="106"/>
  </cols>
  <sheetData>
    <row r="1" spans="1:6" s="29" customFormat="1" ht="15.75" thickBot="1" x14ac:dyDescent="0.3">
      <c r="F1" s="106"/>
    </row>
    <row r="2" spans="1:6" s="29" customFormat="1" ht="15.75" thickBot="1" x14ac:dyDescent="0.3">
      <c r="A2" s="198" t="s">
        <v>138</v>
      </c>
      <c r="B2" s="199"/>
      <c r="C2" s="199"/>
      <c r="D2" s="199"/>
      <c r="E2" s="200"/>
      <c r="F2" s="106"/>
    </row>
    <row r="3" spans="1:6" ht="26.25" thickBot="1" x14ac:dyDescent="0.3">
      <c r="A3" s="122" t="s">
        <v>92</v>
      </c>
      <c r="B3" s="123" t="s">
        <v>59</v>
      </c>
      <c r="C3" s="124" t="s">
        <v>81</v>
      </c>
      <c r="D3" s="125" t="s">
        <v>136</v>
      </c>
      <c r="E3" s="126" t="s">
        <v>137</v>
      </c>
    </row>
    <row r="4" spans="1:6" ht="15.75" thickBot="1" x14ac:dyDescent="0.3">
      <c r="A4" s="17">
        <v>1</v>
      </c>
      <c r="B4" s="149" t="s">
        <v>33</v>
      </c>
      <c r="C4" s="37"/>
      <c r="D4" s="105"/>
      <c r="E4" s="109"/>
    </row>
    <row r="5" spans="1:6" ht="15.75" thickBot="1" x14ac:dyDescent="0.3">
      <c r="A5" s="17">
        <v>2</v>
      </c>
      <c r="B5" s="150" t="s">
        <v>32</v>
      </c>
      <c r="C5" s="37"/>
      <c r="D5" s="101"/>
      <c r="E5" s="110"/>
    </row>
    <row r="6" spans="1:6" ht="15.75" thickBot="1" x14ac:dyDescent="0.3">
      <c r="A6" s="17">
        <v>3</v>
      </c>
      <c r="B6" s="149" t="s">
        <v>26</v>
      </c>
      <c r="C6" s="43">
        <v>12</v>
      </c>
      <c r="D6" s="102">
        <v>10</v>
      </c>
      <c r="E6" s="171">
        <v>1</v>
      </c>
    </row>
    <row r="7" spans="1:6" ht="15.75" thickBot="1" x14ac:dyDescent="0.3">
      <c r="A7" s="17">
        <v>4</v>
      </c>
      <c r="B7" s="150" t="s">
        <v>25</v>
      </c>
      <c r="C7" s="44">
        <v>11</v>
      </c>
      <c r="D7" s="100">
        <v>10</v>
      </c>
      <c r="E7" s="171">
        <v>1</v>
      </c>
    </row>
    <row r="8" spans="1:6" ht="15.75" thickBot="1" x14ac:dyDescent="0.3">
      <c r="A8" s="17">
        <v>5</v>
      </c>
      <c r="B8" s="149" t="s">
        <v>27</v>
      </c>
      <c r="C8" s="35"/>
      <c r="D8" s="101"/>
      <c r="E8" s="110"/>
    </row>
    <row r="9" spans="1:6" ht="15.75" thickBot="1" x14ac:dyDescent="0.3">
      <c r="A9" s="17">
        <v>6</v>
      </c>
      <c r="B9" s="151" t="s">
        <v>24</v>
      </c>
      <c r="C9" s="38"/>
      <c r="D9" s="103"/>
      <c r="E9" s="111"/>
    </row>
    <row r="10" spans="1:6" ht="15.75" thickBot="1" x14ac:dyDescent="0.3">
      <c r="A10" s="17">
        <v>7</v>
      </c>
      <c r="B10" s="149" t="s">
        <v>60</v>
      </c>
      <c r="C10" s="35"/>
      <c r="D10" s="104"/>
      <c r="E10" s="111"/>
    </row>
    <row r="11" spans="1:6" ht="15.75" thickBot="1" x14ac:dyDescent="0.3">
      <c r="A11" s="17">
        <v>8</v>
      </c>
      <c r="B11" s="150" t="s">
        <v>28</v>
      </c>
      <c r="C11" s="36"/>
      <c r="D11" s="99"/>
      <c r="E11" s="110"/>
    </row>
    <row r="12" spans="1:6" ht="15.75" thickBot="1" x14ac:dyDescent="0.3">
      <c r="A12" s="17">
        <v>9</v>
      </c>
      <c r="B12" s="149" t="s">
        <v>30</v>
      </c>
      <c r="C12" s="35"/>
      <c r="D12" s="104"/>
      <c r="E12" s="111"/>
    </row>
    <row r="13" spans="1:6" ht="15.75" thickBot="1" x14ac:dyDescent="0.3">
      <c r="A13" s="17">
        <v>10</v>
      </c>
      <c r="B13" s="151" t="s">
        <v>61</v>
      </c>
      <c r="C13" s="38"/>
      <c r="D13" s="105"/>
      <c r="E13" s="112"/>
    </row>
    <row r="14" spans="1:6" x14ac:dyDescent="0.25">
      <c r="E14" s="108"/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O16" sqref="O16"/>
    </sheetView>
  </sheetViews>
  <sheetFormatPr defaultRowHeight="15" x14ac:dyDescent="0.25"/>
  <cols>
    <col min="1" max="1" width="8.7109375" style="29"/>
    <col min="2" max="2" width="14.140625" customWidth="1"/>
    <col min="3" max="3" width="14.140625" style="29" bestFit="1" customWidth="1"/>
    <col min="4" max="4" width="12.5703125" bestFit="1" customWidth="1"/>
    <col min="5" max="5" width="8.28515625" style="29" customWidth="1"/>
    <col min="6" max="6" width="11.85546875" bestFit="1" customWidth="1"/>
    <col min="8" max="8" width="8.7109375" style="29"/>
    <col min="9" max="9" width="11.5703125" customWidth="1"/>
    <col min="10" max="10" width="13" bestFit="1" customWidth="1"/>
    <col min="11" max="11" width="24.42578125" customWidth="1"/>
    <col min="12" max="12" width="11.42578125" bestFit="1" customWidth="1"/>
  </cols>
  <sheetData>
    <row r="1" spans="1:12" s="29" customFormat="1" x14ac:dyDescent="0.25">
      <c r="B1" s="24"/>
      <c r="C1" s="24"/>
    </row>
    <row r="2" spans="1:12" s="29" customFormat="1" x14ac:dyDescent="0.25">
      <c r="A2" s="146"/>
      <c r="B2" s="201" t="s">
        <v>209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30" x14ac:dyDescent="0.25">
      <c r="A3" s="95" t="s">
        <v>92</v>
      </c>
      <c r="B3" s="140" t="s">
        <v>142</v>
      </c>
      <c r="C3" s="140" t="s">
        <v>143</v>
      </c>
      <c r="D3" s="127" t="s">
        <v>140</v>
      </c>
      <c r="E3" s="127" t="s">
        <v>62</v>
      </c>
      <c r="F3" s="128" t="s">
        <v>141</v>
      </c>
      <c r="G3" s="128" t="s">
        <v>62</v>
      </c>
      <c r="H3" s="130" t="s">
        <v>63</v>
      </c>
      <c r="I3" s="131" t="s">
        <v>87</v>
      </c>
      <c r="J3" s="113" t="s">
        <v>88</v>
      </c>
      <c r="K3" s="54" t="s">
        <v>74</v>
      </c>
      <c r="L3" s="114">
        <f>H14</f>
        <v>16</v>
      </c>
    </row>
    <row r="4" spans="1:12" x14ac:dyDescent="0.25">
      <c r="A4" s="107">
        <v>1</v>
      </c>
      <c r="B4" s="93" t="s">
        <v>24</v>
      </c>
      <c r="C4" s="155"/>
      <c r="D4" s="141"/>
      <c r="E4" s="141"/>
      <c r="F4" s="142"/>
      <c r="G4" s="142"/>
      <c r="H4" s="142">
        <f>D4+F4</f>
        <v>0</v>
      </c>
      <c r="I4" s="143" t="e">
        <f t="shared" ref="I4:I13" si="0">(E4+G4)/H4</f>
        <v>#DIV/0!</v>
      </c>
      <c r="J4" s="143" t="e">
        <f>H4/C4</f>
        <v>#DIV/0!</v>
      </c>
      <c r="K4" s="144" t="s">
        <v>75</v>
      </c>
      <c r="L4" s="145"/>
    </row>
    <row r="5" spans="1:12" x14ac:dyDescent="0.25">
      <c r="A5" s="107">
        <v>2</v>
      </c>
      <c r="B5" s="93" t="s">
        <v>25</v>
      </c>
      <c r="C5" s="155">
        <v>19</v>
      </c>
      <c r="D5" s="116">
        <v>1</v>
      </c>
      <c r="E5" s="116">
        <v>0</v>
      </c>
      <c r="F5" s="27">
        <v>3</v>
      </c>
      <c r="G5" s="27">
        <v>3</v>
      </c>
      <c r="H5" s="41">
        <f t="shared" ref="H5:H14" si="1">D5+F5</f>
        <v>4</v>
      </c>
      <c r="I5" s="143">
        <f t="shared" si="0"/>
        <v>0.75</v>
      </c>
      <c r="J5" s="143">
        <f t="shared" ref="J5:J13" si="2">H5/C5</f>
        <v>0.21052631578947367</v>
      </c>
      <c r="K5" s="117" t="s">
        <v>76</v>
      </c>
      <c r="L5" s="145"/>
    </row>
    <row r="6" spans="1:12" x14ac:dyDescent="0.25">
      <c r="A6" s="107">
        <v>3</v>
      </c>
      <c r="B6" s="93" t="s">
        <v>26</v>
      </c>
      <c r="C6" s="155">
        <v>23</v>
      </c>
      <c r="D6" s="116">
        <v>9</v>
      </c>
      <c r="E6" s="116">
        <v>9</v>
      </c>
      <c r="F6" s="41">
        <v>3</v>
      </c>
      <c r="G6" s="41">
        <v>3</v>
      </c>
      <c r="H6" s="41">
        <f t="shared" si="1"/>
        <v>12</v>
      </c>
      <c r="I6" s="143">
        <f t="shared" si="0"/>
        <v>1</v>
      </c>
      <c r="J6" s="143">
        <f t="shared" si="2"/>
        <v>0.52173913043478259</v>
      </c>
      <c r="K6" s="117" t="s">
        <v>77</v>
      </c>
      <c r="L6" s="145"/>
    </row>
    <row r="7" spans="1:12" x14ac:dyDescent="0.25">
      <c r="A7" s="107">
        <v>4</v>
      </c>
      <c r="B7" s="93" t="s">
        <v>27</v>
      </c>
      <c r="C7" s="155"/>
      <c r="D7" s="39"/>
      <c r="E7" s="39"/>
      <c r="F7" s="41"/>
      <c r="G7" s="41"/>
      <c r="H7" s="41">
        <f t="shared" si="1"/>
        <v>0</v>
      </c>
      <c r="I7" s="143" t="e">
        <f t="shared" si="0"/>
        <v>#DIV/0!</v>
      </c>
      <c r="J7" s="143" t="e">
        <f t="shared" si="2"/>
        <v>#DIV/0!</v>
      </c>
      <c r="K7" s="117" t="s">
        <v>78</v>
      </c>
      <c r="L7" s="145"/>
    </row>
    <row r="8" spans="1:12" x14ac:dyDescent="0.25">
      <c r="A8" s="107">
        <v>5</v>
      </c>
      <c r="B8" s="93" t="s">
        <v>28</v>
      </c>
      <c r="C8" s="155"/>
      <c r="D8" s="40"/>
      <c r="E8" s="40"/>
      <c r="F8" s="41"/>
      <c r="G8" s="41"/>
      <c r="H8" s="41">
        <f t="shared" si="1"/>
        <v>0</v>
      </c>
      <c r="I8" s="143" t="e">
        <f t="shared" si="0"/>
        <v>#DIV/0!</v>
      </c>
      <c r="J8" s="143" t="e">
        <f t="shared" si="2"/>
        <v>#DIV/0!</v>
      </c>
      <c r="K8" s="53" t="s">
        <v>79</v>
      </c>
      <c r="L8" s="145"/>
    </row>
    <row r="9" spans="1:12" x14ac:dyDescent="0.25">
      <c r="A9" s="107">
        <v>6</v>
      </c>
      <c r="B9" s="93" t="s">
        <v>29</v>
      </c>
      <c r="C9" s="155"/>
      <c r="D9" s="27"/>
      <c r="E9" s="27"/>
      <c r="F9" s="41"/>
      <c r="G9" s="41"/>
      <c r="H9" s="41">
        <f t="shared" si="1"/>
        <v>0</v>
      </c>
      <c r="I9" s="143" t="e">
        <f t="shared" si="0"/>
        <v>#DIV/0!</v>
      </c>
      <c r="J9" s="143" t="e">
        <f t="shared" si="2"/>
        <v>#DIV/0!</v>
      </c>
      <c r="K9" s="115" t="s">
        <v>80</v>
      </c>
      <c r="L9" s="145"/>
    </row>
    <row r="10" spans="1:12" x14ac:dyDescent="0.25">
      <c r="A10" s="107">
        <v>7</v>
      </c>
      <c r="B10" s="93" t="s">
        <v>30</v>
      </c>
      <c r="C10" s="155"/>
      <c r="D10" s="27"/>
      <c r="E10" s="27"/>
      <c r="F10" s="41"/>
      <c r="G10" s="41"/>
      <c r="H10" s="41">
        <f t="shared" si="1"/>
        <v>0</v>
      </c>
      <c r="I10" s="143" t="e">
        <f t="shared" si="0"/>
        <v>#DIV/0!</v>
      </c>
      <c r="J10" s="143" t="e">
        <f t="shared" si="2"/>
        <v>#DIV/0!</v>
      </c>
      <c r="K10" s="25"/>
      <c r="L10" s="145"/>
    </row>
    <row r="11" spans="1:12" ht="27.95" customHeight="1" x14ac:dyDescent="0.25">
      <c r="A11" s="107">
        <v>8</v>
      </c>
      <c r="B11" s="93" t="s">
        <v>31</v>
      </c>
      <c r="C11" s="155"/>
      <c r="D11" s="27"/>
      <c r="E11" s="27"/>
      <c r="F11" s="41"/>
      <c r="G11" s="41"/>
      <c r="H11" s="41">
        <f t="shared" si="1"/>
        <v>0</v>
      </c>
      <c r="I11" s="143" t="e">
        <f t="shared" si="0"/>
        <v>#DIV/0!</v>
      </c>
      <c r="J11" s="143" t="e">
        <f t="shared" si="2"/>
        <v>#DIV/0!</v>
      </c>
      <c r="K11" s="25"/>
      <c r="L11" s="25"/>
    </row>
    <row r="12" spans="1:12" x14ac:dyDescent="0.25">
      <c r="A12" s="107">
        <v>9</v>
      </c>
      <c r="B12" s="93" t="s">
        <v>32</v>
      </c>
      <c r="C12" s="155"/>
      <c r="D12" s="27"/>
      <c r="E12" s="27"/>
      <c r="F12" s="41"/>
      <c r="G12" s="41"/>
      <c r="H12" s="41">
        <f t="shared" si="1"/>
        <v>0</v>
      </c>
      <c r="I12" s="143" t="e">
        <f t="shared" si="0"/>
        <v>#DIV/0!</v>
      </c>
      <c r="J12" s="143" t="e">
        <f t="shared" si="2"/>
        <v>#DIV/0!</v>
      </c>
      <c r="K12" s="25"/>
      <c r="L12" s="25"/>
    </row>
    <row r="13" spans="1:12" x14ac:dyDescent="0.25">
      <c r="A13" s="107">
        <v>10</v>
      </c>
      <c r="B13" s="93" t="s">
        <v>33</v>
      </c>
      <c r="C13" s="155"/>
      <c r="D13" s="27"/>
      <c r="E13" s="27"/>
      <c r="F13" s="41"/>
      <c r="G13" s="41"/>
      <c r="H13" s="41">
        <f t="shared" si="1"/>
        <v>0</v>
      </c>
      <c r="I13" s="143" t="e">
        <f t="shared" si="0"/>
        <v>#DIV/0!</v>
      </c>
      <c r="J13" s="143" t="e">
        <f t="shared" si="2"/>
        <v>#DIV/0!</v>
      </c>
      <c r="K13" s="25"/>
      <c r="L13" s="25"/>
    </row>
    <row r="14" spans="1:12" x14ac:dyDescent="0.25">
      <c r="A14" s="25"/>
      <c r="B14" s="202" t="s">
        <v>144</v>
      </c>
      <c r="C14" s="202"/>
      <c r="D14" s="118">
        <f>SUM(D4:D13)</f>
        <v>10</v>
      </c>
      <c r="E14" s="118"/>
      <c r="F14" s="118">
        <f>SUM(F4:F13)</f>
        <v>6</v>
      </c>
      <c r="G14" s="118">
        <f>SUM(G4:G13)</f>
        <v>6</v>
      </c>
      <c r="H14" s="41">
        <f t="shared" si="1"/>
        <v>16</v>
      </c>
      <c r="I14" s="25"/>
      <c r="J14" s="25"/>
      <c r="K14" s="25"/>
      <c r="L14" s="25"/>
    </row>
  </sheetData>
  <mergeCells count="2">
    <mergeCell ref="B2:L2"/>
    <mergeCell ref="B14:C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3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25" sqref="D25"/>
    </sheetView>
  </sheetViews>
  <sheetFormatPr defaultColWidth="9.140625" defaultRowHeight="15" x14ac:dyDescent="0.25"/>
  <cols>
    <col min="1" max="1" width="10" style="29" bestFit="1" customWidth="1"/>
    <col min="2" max="2" width="6.5703125" style="29" customWidth="1"/>
    <col min="3" max="3" width="14.7109375" style="29" bestFit="1" customWidth="1"/>
    <col min="4" max="4" width="21" style="29" bestFit="1" customWidth="1"/>
    <col min="5" max="5" width="12.140625" style="29" customWidth="1"/>
    <col min="6" max="6" width="144.5703125" style="29" bestFit="1" customWidth="1"/>
    <col min="7" max="7" width="13.5703125" style="29" bestFit="1" customWidth="1"/>
    <col min="8" max="8" width="14.7109375" style="29" bestFit="1" customWidth="1"/>
    <col min="9" max="9" width="22.140625" style="29" bestFit="1" customWidth="1"/>
    <col min="10" max="10" width="15" style="29" bestFit="1" customWidth="1"/>
    <col min="11" max="11" width="9.140625" style="29"/>
    <col min="12" max="12" width="18.28515625" style="29" customWidth="1"/>
    <col min="13" max="13" width="56.140625" style="29" customWidth="1"/>
    <col min="14" max="14" width="23.85546875" style="29" customWidth="1"/>
    <col min="15" max="15" width="16.140625" style="29" bestFit="1" customWidth="1"/>
    <col min="16" max="16" width="20.28515625" style="29" customWidth="1"/>
    <col min="17" max="17" width="15.140625" style="29" bestFit="1" customWidth="1"/>
    <col min="18" max="20" width="9.140625" style="29"/>
    <col min="21" max="21" width="11" style="29" bestFit="1" customWidth="1"/>
    <col min="22" max="16384" width="9.140625" style="29"/>
  </cols>
  <sheetData>
    <row r="2" spans="1:18" x14ac:dyDescent="0.25">
      <c r="A2" s="217" t="s">
        <v>208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18" s="60" customFormat="1" ht="35.25" customHeight="1" x14ac:dyDescent="0.25">
      <c r="A3" s="218" t="s">
        <v>92</v>
      </c>
      <c r="B3" s="218" t="s">
        <v>56</v>
      </c>
      <c r="C3" s="219" t="s">
        <v>93</v>
      </c>
      <c r="D3" s="220" t="s">
        <v>148</v>
      </c>
      <c r="E3" s="218" t="s">
        <v>139</v>
      </c>
      <c r="F3" s="218" t="s">
        <v>94</v>
      </c>
      <c r="G3" s="218" t="s">
        <v>95</v>
      </c>
      <c r="H3" s="218" t="s">
        <v>96</v>
      </c>
      <c r="I3" s="221" t="s">
        <v>149</v>
      </c>
      <c r="J3" s="218" t="s">
        <v>97</v>
      </c>
      <c r="K3" s="218" t="s">
        <v>98</v>
      </c>
      <c r="L3" s="221" t="s">
        <v>99</v>
      </c>
      <c r="M3" s="220" t="s">
        <v>100</v>
      </c>
      <c r="N3" s="220" t="s">
        <v>101</v>
      </c>
      <c r="O3" s="220" t="s">
        <v>102</v>
      </c>
      <c r="P3" s="220" t="s">
        <v>103</v>
      </c>
      <c r="Q3" s="220" t="s">
        <v>168</v>
      </c>
    </row>
    <row r="4" spans="1:18" ht="15" customHeight="1" x14ac:dyDescent="0.25">
      <c r="A4" s="213">
        <v>1</v>
      </c>
      <c r="B4" s="207" t="s">
        <v>197</v>
      </c>
      <c r="C4" s="222">
        <v>44931</v>
      </c>
      <c r="D4" s="211" t="s">
        <v>221</v>
      </c>
      <c r="E4" s="223" t="s">
        <v>26</v>
      </c>
      <c r="F4" s="210" t="s">
        <v>198</v>
      </c>
      <c r="G4" s="213" t="s">
        <v>161</v>
      </c>
      <c r="H4" s="212" t="s">
        <v>116</v>
      </c>
      <c r="I4" s="213" t="s">
        <v>115</v>
      </c>
      <c r="J4" s="213" t="s">
        <v>202</v>
      </c>
      <c r="K4" s="213" t="s">
        <v>118</v>
      </c>
      <c r="L4" s="213"/>
      <c r="M4" s="224"/>
      <c r="N4" s="211" t="s">
        <v>162</v>
      </c>
      <c r="O4" s="215"/>
      <c r="P4" s="225"/>
      <c r="Q4" s="215"/>
      <c r="R4"/>
    </row>
    <row r="5" spans="1:18" ht="15" customHeight="1" x14ac:dyDescent="0.25">
      <c r="A5" s="213">
        <v>2</v>
      </c>
      <c r="B5" s="207" t="s">
        <v>197</v>
      </c>
      <c r="C5" s="222">
        <v>44931</v>
      </c>
      <c r="D5" s="211" t="s">
        <v>151</v>
      </c>
      <c r="E5" s="223" t="s">
        <v>26</v>
      </c>
      <c r="F5" s="210" t="s">
        <v>201</v>
      </c>
      <c r="G5" s="213" t="s">
        <v>161</v>
      </c>
      <c r="H5" s="212" t="s">
        <v>116</v>
      </c>
      <c r="I5" s="213" t="s">
        <v>164</v>
      </c>
      <c r="J5" s="213" t="s">
        <v>202</v>
      </c>
      <c r="K5" s="213" t="s">
        <v>117</v>
      </c>
      <c r="L5" s="213"/>
      <c r="M5" s="226"/>
      <c r="N5" s="211" t="s">
        <v>162</v>
      </c>
      <c r="O5" s="227"/>
      <c r="P5" s="225"/>
      <c r="Q5" s="227"/>
    </row>
    <row r="6" spans="1:18" ht="15" customHeight="1" x14ac:dyDescent="0.25">
      <c r="A6" s="213">
        <v>3</v>
      </c>
      <c r="B6" s="207" t="s">
        <v>197</v>
      </c>
      <c r="C6" s="222">
        <v>44944</v>
      </c>
      <c r="D6" s="208" t="s">
        <v>152</v>
      </c>
      <c r="E6" s="223" t="s">
        <v>26</v>
      </c>
      <c r="F6" s="228" t="s">
        <v>203</v>
      </c>
      <c r="G6" s="213" t="s">
        <v>140</v>
      </c>
      <c r="H6" s="212" t="s">
        <v>169</v>
      </c>
      <c r="I6" s="213" t="s">
        <v>164</v>
      </c>
      <c r="J6" s="213" t="s">
        <v>104</v>
      </c>
      <c r="K6" s="213" t="s">
        <v>117</v>
      </c>
      <c r="L6" s="213" t="s">
        <v>105</v>
      </c>
      <c r="M6" s="229" t="s">
        <v>190</v>
      </c>
      <c r="N6" s="211" t="s">
        <v>189</v>
      </c>
      <c r="O6" s="230">
        <v>9917899965</v>
      </c>
      <c r="P6" s="225"/>
      <c r="Q6" s="231">
        <v>25439119</v>
      </c>
    </row>
    <row r="7" spans="1:18" ht="15" customHeight="1" x14ac:dyDescent="0.25">
      <c r="A7" s="213">
        <v>4</v>
      </c>
      <c r="B7" s="207" t="s">
        <v>197</v>
      </c>
      <c r="C7" s="222">
        <v>44941</v>
      </c>
      <c r="D7" s="232" t="s">
        <v>199</v>
      </c>
      <c r="E7" s="223" t="s">
        <v>26</v>
      </c>
      <c r="F7" s="233" t="s">
        <v>204</v>
      </c>
      <c r="G7" s="213" t="s">
        <v>161</v>
      </c>
      <c r="H7" s="212" t="s">
        <v>116</v>
      </c>
      <c r="I7" s="213" t="s">
        <v>115</v>
      </c>
      <c r="J7" s="213" t="s">
        <v>153</v>
      </c>
      <c r="K7" s="213" t="s">
        <v>117</v>
      </c>
      <c r="L7" s="213" t="s">
        <v>119</v>
      </c>
      <c r="M7" s="234"/>
      <c r="N7" s="211" t="s">
        <v>162</v>
      </c>
      <c r="O7" s="215"/>
      <c r="P7" s="213"/>
      <c r="Q7" s="215"/>
    </row>
    <row r="8" spans="1:18" ht="15" customHeight="1" x14ac:dyDescent="0.25">
      <c r="A8" s="213">
        <v>5</v>
      </c>
      <c r="B8" s="207" t="s">
        <v>197</v>
      </c>
      <c r="C8" s="222">
        <v>44930</v>
      </c>
      <c r="D8" s="233" t="s">
        <v>200</v>
      </c>
      <c r="E8" s="223" t="s">
        <v>26</v>
      </c>
      <c r="F8" s="233" t="s">
        <v>205</v>
      </c>
      <c r="G8" s="213" t="s">
        <v>161</v>
      </c>
      <c r="H8" s="212" t="s">
        <v>116</v>
      </c>
      <c r="I8" s="213" t="s">
        <v>115</v>
      </c>
      <c r="J8" s="213" t="s">
        <v>153</v>
      </c>
      <c r="K8" s="213" t="s">
        <v>117</v>
      </c>
      <c r="L8" s="213" t="s">
        <v>13</v>
      </c>
      <c r="M8" s="234" t="s">
        <v>194</v>
      </c>
      <c r="N8" s="211" t="s">
        <v>162</v>
      </c>
      <c r="O8" s="215"/>
      <c r="P8" s="213"/>
      <c r="Q8" s="215"/>
    </row>
    <row r="9" spans="1:18" ht="15" customHeight="1" x14ac:dyDescent="0.25">
      <c r="A9" s="213">
        <v>6</v>
      </c>
      <c r="B9" s="207" t="s">
        <v>197</v>
      </c>
      <c r="C9" s="222">
        <v>44954</v>
      </c>
      <c r="D9" s="233" t="s">
        <v>192</v>
      </c>
      <c r="E9" s="223" t="s">
        <v>26</v>
      </c>
      <c r="F9" s="232" t="s">
        <v>206</v>
      </c>
      <c r="G9" s="213" t="s">
        <v>161</v>
      </c>
      <c r="H9" s="212" t="s">
        <v>116</v>
      </c>
      <c r="I9" s="213" t="s">
        <v>115</v>
      </c>
      <c r="J9" s="213" t="s">
        <v>153</v>
      </c>
      <c r="K9" s="213" t="s">
        <v>117</v>
      </c>
      <c r="L9" s="213" t="s">
        <v>119</v>
      </c>
      <c r="M9" s="211"/>
      <c r="N9" s="211" t="s">
        <v>162</v>
      </c>
      <c r="O9" s="215"/>
      <c r="P9" s="235"/>
      <c r="Q9" s="215"/>
    </row>
    <row r="10" spans="1:18" ht="15.75" x14ac:dyDescent="0.25">
      <c r="A10" s="213">
        <v>7</v>
      </c>
      <c r="B10" s="207" t="s">
        <v>197</v>
      </c>
      <c r="C10" s="222">
        <v>44942</v>
      </c>
      <c r="D10" s="236" t="s">
        <v>153</v>
      </c>
      <c r="E10" s="223" t="s">
        <v>26</v>
      </c>
      <c r="F10" s="237" t="s">
        <v>207</v>
      </c>
      <c r="G10" s="214" t="s">
        <v>140</v>
      </c>
      <c r="H10" s="212" t="s">
        <v>169</v>
      </c>
      <c r="I10" s="213" t="s">
        <v>164</v>
      </c>
      <c r="J10" s="211" t="s">
        <v>104</v>
      </c>
      <c r="K10" s="211" t="s">
        <v>117</v>
      </c>
      <c r="L10" s="213" t="s">
        <v>105</v>
      </c>
      <c r="M10" s="238" t="s">
        <v>184</v>
      </c>
      <c r="N10" s="239" t="s">
        <v>185</v>
      </c>
      <c r="O10" s="240">
        <v>9758601724</v>
      </c>
      <c r="P10" s="235"/>
      <c r="Q10" s="241">
        <v>25331196</v>
      </c>
    </row>
    <row r="11" spans="1:18" ht="15.75" x14ac:dyDescent="0.25">
      <c r="A11" s="213">
        <v>8</v>
      </c>
      <c r="B11" s="207" t="s">
        <v>197</v>
      </c>
      <c r="C11" s="222">
        <v>44932</v>
      </c>
      <c r="D11" s="214" t="s">
        <v>154</v>
      </c>
      <c r="E11" s="223" t="s">
        <v>26</v>
      </c>
      <c r="F11" s="242" t="s">
        <v>191</v>
      </c>
      <c r="G11" s="214" t="s">
        <v>140</v>
      </c>
      <c r="H11" s="212" t="s">
        <v>167</v>
      </c>
      <c r="I11" s="213" t="s">
        <v>164</v>
      </c>
      <c r="J11" s="211" t="s">
        <v>104</v>
      </c>
      <c r="K11" s="211" t="s">
        <v>117</v>
      </c>
      <c r="L11" s="213" t="s">
        <v>105</v>
      </c>
      <c r="M11" s="178" t="s">
        <v>223</v>
      </c>
      <c r="N11" s="239" t="s">
        <v>224</v>
      </c>
      <c r="O11" s="240">
        <v>9456761304</v>
      </c>
      <c r="P11" s="211"/>
      <c r="Q11" s="241" t="s">
        <v>225</v>
      </c>
    </row>
    <row r="12" spans="1:18" x14ac:dyDescent="0.25">
      <c r="A12" s="213">
        <v>9</v>
      </c>
      <c r="B12" s="207" t="s">
        <v>197</v>
      </c>
      <c r="C12" s="222">
        <v>44944</v>
      </c>
      <c r="D12" s="214" t="s">
        <v>155</v>
      </c>
      <c r="E12" s="223" t="s">
        <v>26</v>
      </c>
      <c r="F12" s="210" t="s">
        <v>242</v>
      </c>
      <c r="G12" s="214" t="s">
        <v>140</v>
      </c>
      <c r="H12" s="212" t="s">
        <v>167</v>
      </c>
      <c r="I12" s="213" t="s">
        <v>164</v>
      </c>
      <c r="J12" s="211" t="s">
        <v>104</v>
      </c>
      <c r="K12" s="211" t="s">
        <v>117</v>
      </c>
      <c r="L12" s="213" t="s">
        <v>105</v>
      </c>
      <c r="M12" s="243" t="s">
        <v>243</v>
      </c>
      <c r="N12" s="216" t="s">
        <v>244</v>
      </c>
      <c r="O12" s="231">
        <v>8218533732</v>
      </c>
      <c r="P12" s="235"/>
      <c r="Q12" s="215">
        <v>84525293</v>
      </c>
    </row>
    <row r="13" spans="1:18" x14ac:dyDescent="0.25">
      <c r="A13" s="213">
        <v>10</v>
      </c>
      <c r="B13" s="207" t="s">
        <v>197</v>
      </c>
      <c r="C13" s="222">
        <v>44937</v>
      </c>
      <c r="D13" s="214" t="s">
        <v>156</v>
      </c>
      <c r="E13" s="223" t="s">
        <v>26</v>
      </c>
      <c r="F13" s="214" t="s">
        <v>183</v>
      </c>
      <c r="G13" s="214" t="s">
        <v>140</v>
      </c>
      <c r="H13" s="212" t="s">
        <v>169</v>
      </c>
      <c r="I13" s="213" t="s">
        <v>164</v>
      </c>
      <c r="J13" s="211" t="s">
        <v>104</v>
      </c>
      <c r="K13" s="211" t="s">
        <v>117</v>
      </c>
      <c r="L13" s="213" t="s">
        <v>105</v>
      </c>
      <c r="M13" s="214" t="s">
        <v>219</v>
      </c>
      <c r="N13" s="211" t="s">
        <v>220</v>
      </c>
      <c r="O13" s="215">
        <v>9927833112</v>
      </c>
      <c r="P13" s="235"/>
      <c r="Q13" s="215">
        <v>84881631</v>
      </c>
    </row>
    <row r="14" spans="1:18" ht="15.75" x14ac:dyDescent="0.25">
      <c r="A14" s="213">
        <v>11</v>
      </c>
      <c r="B14" s="207" t="s">
        <v>197</v>
      </c>
      <c r="C14" s="222">
        <v>44957</v>
      </c>
      <c r="D14" s="244" t="s">
        <v>157</v>
      </c>
      <c r="E14" s="223" t="s">
        <v>26</v>
      </c>
      <c r="F14" s="214" t="s">
        <v>160</v>
      </c>
      <c r="G14" s="213" t="s">
        <v>140</v>
      </c>
      <c r="H14" s="212" t="s">
        <v>167</v>
      </c>
      <c r="I14" s="213" t="s">
        <v>164</v>
      </c>
      <c r="J14" s="213" t="s">
        <v>104</v>
      </c>
      <c r="K14" s="215" t="s">
        <v>117</v>
      </c>
      <c r="L14" s="213" t="s">
        <v>105</v>
      </c>
      <c r="M14" s="229" t="s">
        <v>213</v>
      </c>
      <c r="N14" s="211" t="s">
        <v>214</v>
      </c>
      <c r="O14" s="240">
        <v>7042775655</v>
      </c>
      <c r="P14" s="225"/>
      <c r="Q14" s="241" t="s">
        <v>215</v>
      </c>
    </row>
    <row r="15" spans="1:18" x14ac:dyDescent="0.25">
      <c r="A15" s="213">
        <v>12</v>
      </c>
      <c r="B15" s="207" t="s">
        <v>197</v>
      </c>
      <c r="C15" s="222">
        <v>44951</v>
      </c>
      <c r="D15" s="245" t="s">
        <v>158</v>
      </c>
      <c r="E15" s="223" t="s">
        <v>26</v>
      </c>
      <c r="F15" s="214" t="s">
        <v>160</v>
      </c>
      <c r="G15" s="214" t="s">
        <v>140</v>
      </c>
      <c r="H15" s="212" t="s">
        <v>167</v>
      </c>
      <c r="I15" s="213" t="s">
        <v>165</v>
      </c>
      <c r="J15" s="211" t="s">
        <v>104</v>
      </c>
      <c r="K15" s="211" t="s">
        <v>117</v>
      </c>
      <c r="L15" s="213" t="s">
        <v>105</v>
      </c>
      <c r="M15" s="214" t="s">
        <v>222</v>
      </c>
      <c r="N15" s="234"/>
      <c r="O15" s="215">
        <v>9634340367</v>
      </c>
      <c r="P15" s="211"/>
      <c r="Q15" s="215">
        <v>83060502784</v>
      </c>
    </row>
    <row r="16" spans="1:18" x14ac:dyDescent="0.25">
      <c r="A16" s="213">
        <v>13</v>
      </c>
      <c r="B16" s="207" t="s">
        <v>197</v>
      </c>
      <c r="C16" s="222">
        <v>44938</v>
      </c>
      <c r="D16" s="214" t="s">
        <v>159</v>
      </c>
      <c r="E16" s="223" t="s">
        <v>26</v>
      </c>
      <c r="F16" s="214" t="s">
        <v>160</v>
      </c>
      <c r="G16" s="214" t="s">
        <v>140</v>
      </c>
      <c r="H16" s="212" t="s">
        <v>167</v>
      </c>
      <c r="I16" s="213" t="s">
        <v>165</v>
      </c>
      <c r="J16" s="211" t="s">
        <v>104</v>
      </c>
      <c r="K16" s="211" t="s">
        <v>117</v>
      </c>
      <c r="L16" s="213" t="s">
        <v>105</v>
      </c>
      <c r="M16" s="214" t="s">
        <v>216</v>
      </c>
      <c r="N16" s="211" t="s">
        <v>217</v>
      </c>
      <c r="O16" s="215">
        <v>9837133520</v>
      </c>
      <c r="P16" s="235"/>
      <c r="Q16" s="215" t="s">
        <v>218</v>
      </c>
    </row>
    <row r="17" spans="1:17" x14ac:dyDescent="0.25">
      <c r="A17" s="213">
        <v>14</v>
      </c>
      <c r="B17" s="207" t="s">
        <v>197</v>
      </c>
      <c r="C17" s="246">
        <v>44950</v>
      </c>
      <c r="D17" s="247" t="s">
        <v>186</v>
      </c>
      <c r="E17" s="178" t="s">
        <v>26</v>
      </c>
      <c r="F17" s="237" t="s">
        <v>226</v>
      </c>
      <c r="G17" s="178" t="s">
        <v>140</v>
      </c>
      <c r="H17" s="178" t="s">
        <v>167</v>
      </c>
      <c r="I17" s="212" t="s">
        <v>165</v>
      </c>
      <c r="J17" s="178" t="s">
        <v>104</v>
      </c>
      <c r="K17" s="178" t="s">
        <v>117</v>
      </c>
      <c r="L17" s="248" t="s">
        <v>105</v>
      </c>
      <c r="M17" s="178" t="s">
        <v>227</v>
      </c>
      <c r="N17" s="178" t="s">
        <v>228</v>
      </c>
      <c r="O17" s="178">
        <v>9368181468</v>
      </c>
      <c r="P17" s="178"/>
      <c r="Q17" s="241">
        <v>84013193</v>
      </c>
    </row>
    <row r="18" spans="1:17" x14ac:dyDescent="0.25">
      <c r="A18" s="213">
        <v>15</v>
      </c>
      <c r="B18" s="207" t="s">
        <v>197</v>
      </c>
      <c r="C18" s="246">
        <v>44943</v>
      </c>
      <c r="D18" s="249" t="s">
        <v>187</v>
      </c>
      <c r="E18" s="178" t="s">
        <v>26</v>
      </c>
      <c r="F18" s="237" t="s">
        <v>210</v>
      </c>
      <c r="G18" s="178" t="s">
        <v>140</v>
      </c>
      <c r="H18" s="212" t="s">
        <v>167</v>
      </c>
      <c r="I18" s="212" t="s">
        <v>165</v>
      </c>
      <c r="J18" s="178" t="s">
        <v>104</v>
      </c>
      <c r="K18" s="178" t="s">
        <v>117</v>
      </c>
      <c r="L18" s="248" t="s">
        <v>105</v>
      </c>
      <c r="M18" s="178" t="s">
        <v>211</v>
      </c>
      <c r="N18" s="178" t="s">
        <v>188</v>
      </c>
      <c r="O18" s="178"/>
      <c r="P18" s="178"/>
      <c r="Q18" s="241" t="s">
        <v>212</v>
      </c>
    </row>
    <row r="19" spans="1:17" x14ac:dyDescent="0.25">
      <c r="A19" s="213">
        <v>16</v>
      </c>
      <c r="B19" s="207" t="s">
        <v>193</v>
      </c>
      <c r="C19" s="246">
        <v>44951</v>
      </c>
      <c r="D19" s="208" t="s">
        <v>229</v>
      </c>
      <c r="E19" s="178" t="s">
        <v>26</v>
      </c>
      <c r="F19" s="237" t="s">
        <v>230</v>
      </c>
      <c r="G19" s="178" t="s">
        <v>140</v>
      </c>
      <c r="H19" s="212" t="s">
        <v>167</v>
      </c>
      <c r="I19" s="212" t="s">
        <v>165</v>
      </c>
      <c r="J19" s="178" t="s">
        <v>104</v>
      </c>
      <c r="K19" s="178" t="s">
        <v>117</v>
      </c>
      <c r="L19" s="248" t="s">
        <v>105</v>
      </c>
      <c r="M19" s="178" t="s">
        <v>231</v>
      </c>
      <c r="N19" s="178" t="s">
        <v>232</v>
      </c>
      <c r="O19" s="178">
        <v>8983924851</v>
      </c>
      <c r="P19" s="178"/>
      <c r="Q19" s="241">
        <v>25315891</v>
      </c>
    </row>
    <row r="20" spans="1:17" x14ac:dyDescent="0.25">
      <c r="A20" s="213">
        <v>17</v>
      </c>
      <c r="B20" s="207" t="s">
        <v>197</v>
      </c>
      <c r="C20" s="250">
        <v>44937</v>
      </c>
      <c r="D20" s="208" t="s">
        <v>233</v>
      </c>
      <c r="E20" s="209" t="s">
        <v>25</v>
      </c>
      <c r="F20" s="210" t="s">
        <v>234</v>
      </c>
      <c r="G20" s="211" t="s">
        <v>140</v>
      </c>
      <c r="H20" s="211" t="s">
        <v>167</v>
      </c>
      <c r="I20" s="212" t="s">
        <v>165</v>
      </c>
      <c r="J20" s="211" t="s">
        <v>104</v>
      </c>
      <c r="K20" s="211" t="s">
        <v>118</v>
      </c>
      <c r="L20" s="213" t="s">
        <v>105</v>
      </c>
      <c r="M20" s="211" t="s">
        <v>235</v>
      </c>
      <c r="N20" s="214"/>
      <c r="O20" s="215"/>
      <c r="P20" s="211"/>
      <c r="Q20" s="215" t="s">
        <v>236</v>
      </c>
    </row>
    <row r="21" spans="1:17" x14ac:dyDescent="0.25">
      <c r="A21" s="213">
        <v>18</v>
      </c>
      <c r="B21" s="207" t="s">
        <v>197</v>
      </c>
      <c r="C21" s="250">
        <v>44938</v>
      </c>
      <c r="D21" s="208" t="s">
        <v>237</v>
      </c>
      <c r="E21" s="209" t="s">
        <v>25</v>
      </c>
      <c r="F21" s="210" t="s">
        <v>238</v>
      </c>
      <c r="G21" s="211" t="s">
        <v>161</v>
      </c>
      <c r="H21" s="211" t="s">
        <v>169</v>
      </c>
      <c r="I21" s="212" t="s">
        <v>165</v>
      </c>
      <c r="J21" s="211" t="s">
        <v>153</v>
      </c>
      <c r="K21" s="211" t="s">
        <v>117</v>
      </c>
      <c r="L21" s="213" t="s">
        <v>13</v>
      </c>
      <c r="M21" s="211" t="s">
        <v>166</v>
      </c>
      <c r="N21" s="178"/>
      <c r="O21" s="178"/>
      <c r="P21" s="178"/>
      <c r="Q21" s="178"/>
    </row>
    <row r="22" spans="1:17" x14ac:dyDescent="0.25">
      <c r="A22" s="213">
        <v>19</v>
      </c>
      <c r="B22" s="207" t="s">
        <v>197</v>
      </c>
      <c r="C22" s="250">
        <v>44938</v>
      </c>
      <c r="D22" s="208" t="s">
        <v>237</v>
      </c>
      <c r="E22" s="209" t="s">
        <v>25</v>
      </c>
      <c r="F22" s="210" t="s">
        <v>239</v>
      </c>
      <c r="G22" s="211" t="s">
        <v>161</v>
      </c>
      <c r="H22" s="211" t="s">
        <v>169</v>
      </c>
      <c r="I22" s="212" t="s">
        <v>165</v>
      </c>
      <c r="J22" s="211" t="s">
        <v>153</v>
      </c>
      <c r="K22" s="211" t="s">
        <v>117</v>
      </c>
      <c r="L22" s="213" t="s">
        <v>13</v>
      </c>
      <c r="M22" s="211" t="s">
        <v>166</v>
      </c>
      <c r="N22" s="178"/>
      <c r="O22" s="178"/>
      <c r="P22" s="178"/>
      <c r="Q22" s="178"/>
    </row>
    <row r="23" spans="1:17" x14ac:dyDescent="0.25">
      <c r="A23" s="213">
        <v>20</v>
      </c>
      <c r="B23" s="207" t="s">
        <v>197</v>
      </c>
      <c r="C23" s="250">
        <v>44939</v>
      </c>
      <c r="D23" s="208" t="s">
        <v>240</v>
      </c>
      <c r="E23" s="209" t="s">
        <v>25</v>
      </c>
      <c r="F23" s="210" t="s">
        <v>241</v>
      </c>
      <c r="G23" s="211" t="s">
        <v>161</v>
      </c>
      <c r="H23" s="211" t="s">
        <v>169</v>
      </c>
      <c r="I23" s="212" t="s">
        <v>165</v>
      </c>
      <c r="J23" s="211" t="s">
        <v>153</v>
      </c>
      <c r="K23" s="211" t="s">
        <v>117</v>
      </c>
      <c r="L23" s="213" t="s">
        <v>13</v>
      </c>
      <c r="M23" s="211" t="s">
        <v>166</v>
      </c>
      <c r="N23" s="178"/>
      <c r="O23" s="178"/>
      <c r="P23" s="178"/>
      <c r="Q23" s="178"/>
    </row>
  </sheetData>
  <autoFilter ref="A3:Q23"/>
  <mergeCells count="1">
    <mergeCell ref="A2:Q2"/>
  </mergeCells>
  <dataValidations count="1">
    <dataValidation type="list" allowBlank="1" showInputMessage="1" showErrorMessage="1" sqref="I17:I23">
      <formula1>"Select, Unsafe Condition, Unsafe Act, Near Hit"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J4" sqref="J4"/>
    </sheetView>
  </sheetViews>
  <sheetFormatPr defaultRowHeight="15" x14ac:dyDescent="0.25"/>
  <cols>
    <col min="2" max="2" width="15.140625" customWidth="1"/>
    <col min="3" max="3" width="14.140625" style="29" bestFit="1" customWidth="1"/>
    <col min="5" max="5" width="13.140625" customWidth="1"/>
    <col min="6" max="6" width="21.85546875" style="28" customWidth="1"/>
    <col min="7" max="7" width="14.85546875" bestFit="1" customWidth="1"/>
  </cols>
  <sheetData>
    <row r="1" spans="1:7" s="29" customFormat="1" ht="15.75" thickBot="1" x14ac:dyDescent="0.3">
      <c r="F1" s="28"/>
    </row>
    <row r="2" spans="1:7" s="29" customFormat="1" ht="15.75" thickBot="1" x14ac:dyDescent="0.3">
      <c r="A2" s="203" t="s">
        <v>246</v>
      </c>
      <c r="B2" s="204"/>
      <c r="C2" s="204"/>
      <c r="D2" s="204"/>
      <c r="E2" s="204"/>
      <c r="F2" s="204"/>
      <c r="G2" s="205"/>
    </row>
    <row r="3" spans="1:7" x14ac:dyDescent="0.25">
      <c r="A3" s="159" t="s">
        <v>92</v>
      </c>
      <c r="B3" s="147" t="s">
        <v>142</v>
      </c>
      <c r="C3" s="147" t="s">
        <v>145</v>
      </c>
      <c r="D3" s="147" t="s">
        <v>85</v>
      </c>
      <c r="E3" s="147" t="s">
        <v>86</v>
      </c>
      <c r="F3" s="158" t="s">
        <v>89</v>
      </c>
      <c r="G3" s="160" t="s">
        <v>90</v>
      </c>
    </row>
    <row r="4" spans="1:7" x14ac:dyDescent="0.25">
      <c r="A4" s="161">
        <v>1</v>
      </c>
      <c r="B4" s="152" t="s">
        <v>24</v>
      </c>
      <c r="C4" s="129"/>
      <c r="D4" s="15"/>
      <c r="E4" s="15"/>
      <c r="F4" s="148" t="e">
        <f>E4/D4</f>
        <v>#DIV/0!</v>
      </c>
      <c r="G4" s="162" t="e">
        <f>D4/(C4*6)</f>
        <v>#DIV/0!</v>
      </c>
    </row>
    <row r="5" spans="1:7" x14ac:dyDescent="0.25">
      <c r="A5" s="161">
        <v>2</v>
      </c>
      <c r="B5" s="152" t="s">
        <v>25</v>
      </c>
      <c r="C5" s="129">
        <v>1</v>
      </c>
      <c r="D5" s="15">
        <v>6</v>
      </c>
      <c r="E5" s="15">
        <v>17</v>
      </c>
      <c r="F5" s="148">
        <f t="shared" ref="F5:F13" si="0">E5/D5</f>
        <v>2.8333333333333335</v>
      </c>
      <c r="G5" s="162">
        <f t="shared" ref="G5:G13" si="1">D5/(C5*6)</f>
        <v>1</v>
      </c>
    </row>
    <row r="6" spans="1:7" x14ac:dyDescent="0.25">
      <c r="A6" s="161">
        <v>3</v>
      </c>
      <c r="B6" s="152" t="s">
        <v>26</v>
      </c>
      <c r="C6" s="129">
        <v>1</v>
      </c>
      <c r="D6" s="15">
        <v>6</v>
      </c>
      <c r="E6" s="15">
        <v>1</v>
      </c>
      <c r="F6" s="148">
        <f t="shared" si="0"/>
        <v>0.16666666666666666</v>
      </c>
      <c r="G6" s="162">
        <f t="shared" si="1"/>
        <v>1</v>
      </c>
    </row>
    <row r="7" spans="1:7" x14ac:dyDescent="0.25">
      <c r="A7" s="161">
        <v>4</v>
      </c>
      <c r="B7" s="152" t="s">
        <v>27</v>
      </c>
      <c r="C7" s="129"/>
      <c r="D7" s="15"/>
      <c r="E7" s="15"/>
      <c r="F7" s="148" t="e">
        <f t="shared" si="0"/>
        <v>#DIV/0!</v>
      </c>
      <c r="G7" s="162" t="e">
        <f t="shared" si="1"/>
        <v>#DIV/0!</v>
      </c>
    </row>
    <row r="8" spans="1:7" x14ac:dyDescent="0.25">
      <c r="A8" s="161">
        <v>5</v>
      </c>
      <c r="B8" s="152" t="s">
        <v>28</v>
      </c>
      <c r="C8" s="129"/>
      <c r="D8" s="15"/>
      <c r="E8" s="15"/>
      <c r="F8" s="148" t="e">
        <f t="shared" si="0"/>
        <v>#DIV/0!</v>
      </c>
      <c r="G8" s="162" t="e">
        <f t="shared" si="1"/>
        <v>#DIV/0!</v>
      </c>
    </row>
    <row r="9" spans="1:7" x14ac:dyDescent="0.25">
      <c r="A9" s="161">
        <v>6</v>
      </c>
      <c r="B9" s="152" t="s">
        <v>29</v>
      </c>
      <c r="C9" s="129"/>
      <c r="D9" s="15"/>
      <c r="E9" s="15"/>
      <c r="F9" s="148" t="e">
        <f t="shared" si="0"/>
        <v>#DIV/0!</v>
      </c>
      <c r="G9" s="162" t="e">
        <f t="shared" si="1"/>
        <v>#DIV/0!</v>
      </c>
    </row>
    <row r="10" spans="1:7" x14ac:dyDescent="0.25">
      <c r="A10" s="161">
        <v>7</v>
      </c>
      <c r="B10" s="152" t="s">
        <v>30</v>
      </c>
      <c r="C10" s="129"/>
      <c r="D10" s="15"/>
      <c r="E10" s="15"/>
      <c r="F10" s="148" t="e">
        <f t="shared" si="0"/>
        <v>#DIV/0!</v>
      </c>
      <c r="G10" s="162" t="e">
        <f t="shared" si="1"/>
        <v>#DIV/0!</v>
      </c>
    </row>
    <row r="11" spans="1:7" ht="28.5" x14ac:dyDescent="0.25">
      <c r="A11" s="161">
        <v>8</v>
      </c>
      <c r="B11" s="152" t="s">
        <v>31</v>
      </c>
      <c r="C11" s="129"/>
      <c r="D11" s="15"/>
      <c r="E11" s="15"/>
      <c r="F11" s="148" t="e">
        <f t="shared" si="0"/>
        <v>#DIV/0!</v>
      </c>
      <c r="G11" s="162" t="e">
        <f t="shared" si="1"/>
        <v>#DIV/0!</v>
      </c>
    </row>
    <row r="12" spans="1:7" x14ac:dyDescent="0.25">
      <c r="A12" s="161">
        <v>9</v>
      </c>
      <c r="B12" s="152" t="s">
        <v>32</v>
      </c>
      <c r="C12" s="129"/>
      <c r="D12" s="15"/>
      <c r="E12" s="15"/>
      <c r="F12" s="148" t="e">
        <f t="shared" si="0"/>
        <v>#DIV/0!</v>
      </c>
      <c r="G12" s="162" t="e">
        <f t="shared" si="1"/>
        <v>#DIV/0!</v>
      </c>
    </row>
    <row r="13" spans="1:7" x14ac:dyDescent="0.25">
      <c r="A13" s="161">
        <v>10</v>
      </c>
      <c r="B13" s="152" t="s">
        <v>33</v>
      </c>
      <c r="C13" s="129"/>
      <c r="D13" s="15"/>
      <c r="E13" s="15"/>
      <c r="F13" s="148" t="e">
        <f t="shared" si="0"/>
        <v>#DIV/0!</v>
      </c>
      <c r="G13" s="162" t="e">
        <f t="shared" si="1"/>
        <v>#DIV/0!</v>
      </c>
    </row>
    <row r="14" spans="1:7" x14ac:dyDescent="0.25">
      <c r="A14" s="163"/>
      <c r="B14" s="202" t="s">
        <v>146</v>
      </c>
      <c r="C14" s="202"/>
      <c r="D14" s="15">
        <f>SUM(D4:D13)</f>
        <v>12</v>
      </c>
      <c r="E14" s="15">
        <f>SUM(E4:E13)</f>
        <v>18</v>
      </c>
      <c r="F14" s="148"/>
      <c r="G14" s="164"/>
    </row>
    <row r="15" spans="1:7" x14ac:dyDescent="0.25">
      <c r="A15" s="163"/>
      <c r="B15" s="25"/>
      <c r="C15" s="25"/>
      <c r="D15" s="15"/>
      <c r="E15" s="15"/>
      <c r="F15" s="148"/>
      <c r="G15" s="164"/>
    </row>
    <row r="16" spans="1:7" ht="15.75" thickBot="1" x14ac:dyDescent="0.3">
      <c r="A16" s="165"/>
      <c r="B16" s="166" t="s">
        <v>147</v>
      </c>
      <c r="C16" s="166"/>
      <c r="D16" s="167">
        <f>E14/D14*100</f>
        <v>150</v>
      </c>
      <c r="E16" s="168"/>
      <c r="F16" s="169"/>
      <c r="G16" s="170"/>
    </row>
  </sheetData>
  <mergeCells count="2">
    <mergeCell ref="A2:G2"/>
    <mergeCell ref="B14:C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zoomScale="76" zoomScaleNormal="76" workbookViewId="0">
      <selection activeCell="F11" sqref="F11"/>
    </sheetView>
  </sheetViews>
  <sheetFormatPr defaultColWidth="9.140625" defaultRowHeight="15" x14ac:dyDescent="0.25"/>
  <cols>
    <col min="1" max="1" width="9.140625" style="29"/>
    <col min="2" max="2" width="40" style="29" customWidth="1"/>
    <col min="3" max="3" width="17.85546875" style="29" customWidth="1"/>
    <col min="4" max="4" width="10.28515625" style="29" customWidth="1"/>
    <col min="5" max="5" width="15.42578125" style="29" bestFit="1" customWidth="1"/>
    <col min="6" max="7" width="15.140625" style="29" bestFit="1" customWidth="1"/>
    <col min="8" max="8" width="8.5703125" style="29" bestFit="1" customWidth="1"/>
    <col min="9" max="9" width="11.5703125" style="29" bestFit="1" customWidth="1"/>
    <col min="10" max="10" width="12.85546875" style="29" customWidth="1"/>
    <col min="11" max="11" width="15.140625" style="29" customWidth="1"/>
    <col min="12" max="12" width="11.140625" style="29" customWidth="1"/>
    <col min="13" max="13" width="14.28515625" style="29" customWidth="1"/>
    <col min="14" max="16384" width="9.140625" style="29"/>
  </cols>
  <sheetData>
    <row r="2" spans="1:13" ht="21" x14ac:dyDescent="0.35">
      <c r="A2" s="33"/>
      <c r="B2" s="206" t="s">
        <v>150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3" s="153" customFormat="1" ht="36.950000000000003" customHeight="1" x14ac:dyDescent="0.25">
      <c r="A3" s="95" t="s">
        <v>92</v>
      </c>
      <c r="B3" s="154" t="s">
        <v>21</v>
      </c>
      <c r="C3" s="154" t="s">
        <v>23</v>
      </c>
      <c r="D3" s="154" t="s">
        <v>24</v>
      </c>
      <c r="E3" s="154" t="s">
        <v>29</v>
      </c>
      <c r="F3" s="154" t="s">
        <v>26</v>
      </c>
      <c r="G3" s="154" t="s">
        <v>25</v>
      </c>
      <c r="H3" s="154" t="s">
        <v>27</v>
      </c>
      <c r="I3" s="154" t="s">
        <v>28</v>
      </c>
      <c r="J3" s="154" t="s">
        <v>30</v>
      </c>
      <c r="K3" s="154" t="s">
        <v>31</v>
      </c>
      <c r="L3" s="154" t="s">
        <v>32</v>
      </c>
      <c r="M3" s="154" t="s">
        <v>33</v>
      </c>
    </row>
    <row r="4" spans="1:13" ht="26.25" x14ac:dyDescent="0.25">
      <c r="A4" s="107">
        <v>1</v>
      </c>
      <c r="B4" s="156" t="s">
        <v>64</v>
      </c>
      <c r="C4" s="25"/>
      <c r="D4" s="25"/>
      <c r="E4" s="25"/>
      <c r="F4" s="172">
        <v>26</v>
      </c>
      <c r="G4" s="172">
        <v>20</v>
      </c>
      <c r="H4" s="25"/>
      <c r="I4" s="25"/>
      <c r="J4" s="25"/>
      <c r="K4" s="25"/>
      <c r="L4" s="25"/>
      <c r="M4" s="25"/>
    </row>
    <row r="5" spans="1:13" x14ac:dyDescent="0.25">
      <c r="A5" s="107">
        <v>2</v>
      </c>
      <c r="B5" s="156" t="s">
        <v>82</v>
      </c>
      <c r="C5" s="25"/>
      <c r="D5" s="25"/>
      <c r="E5" s="25"/>
      <c r="F5" s="15">
        <v>44</v>
      </c>
      <c r="G5" s="172">
        <v>33</v>
      </c>
      <c r="H5" s="25"/>
      <c r="I5" s="25"/>
      <c r="J5" s="25"/>
      <c r="K5" s="25"/>
      <c r="L5" s="25"/>
      <c r="M5" s="25"/>
    </row>
    <row r="6" spans="1:13" x14ac:dyDescent="0.25">
      <c r="A6" s="107">
        <v>3</v>
      </c>
      <c r="B6" s="156" t="s">
        <v>65</v>
      </c>
      <c r="C6" s="25"/>
      <c r="D6" s="25"/>
      <c r="E6" s="25"/>
      <c r="F6" s="173">
        <v>44616</v>
      </c>
      <c r="G6" s="173">
        <v>44834</v>
      </c>
      <c r="H6" s="25"/>
      <c r="I6" s="25"/>
      <c r="J6" s="25"/>
      <c r="K6" s="25"/>
      <c r="L6" s="25"/>
      <c r="M6" s="25"/>
    </row>
    <row r="7" spans="1:13" x14ac:dyDescent="0.25">
      <c r="A7" s="107">
        <v>4</v>
      </c>
      <c r="B7" s="156" t="s">
        <v>66</v>
      </c>
      <c r="C7" s="25"/>
      <c r="D7" s="25"/>
      <c r="E7" s="25"/>
      <c r="F7" s="15"/>
      <c r="G7" s="15"/>
      <c r="H7" s="25"/>
      <c r="I7" s="25"/>
      <c r="J7" s="25"/>
      <c r="K7" s="25"/>
      <c r="L7" s="25"/>
      <c r="M7" s="25"/>
    </row>
    <row r="8" spans="1:13" x14ac:dyDescent="0.25">
      <c r="A8" s="107">
        <v>5</v>
      </c>
      <c r="B8" s="156" t="s">
        <v>83</v>
      </c>
      <c r="C8" s="25"/>
      <c r="D8" s="25"/>
      <c r="E8" s="25"/>
      <c r="F8" s="15"/>
      <c r="G8" s="15"/>
      <c r="H8" s="25"/>
      <c r="I8" s="25"/>
      <c r="J8" s="25"/>
      <c r="K8" s="25"/>
      <c r="L8" s="25"/>
      <c r="M8" s="25"/>
    </row>
    <row r="9" spans="1:13" x14ac:dyDescent="0.25">
      <c r="A9" s="107">
        <v>6</v>
      </c>
      <c r="B9" s="156" t="s">
        <v>67</v>
      </c>
      <c r="C9" s="25"/>
      <c r="D9" s="25"/>
      <c r="E9" s="25"/>
      <c r="F9" s="173">
        <v>44895</v>
      </c>
      <c r="G9" s="173"/>
      <c r="H9" s="25"/>
      <c r="I9" s="25"/>
      <c r="J9" s="25"/>
      <c r="K9" s="25"/>
      <c r="L9" s="25"/>
      <c r="M9" s="25"/>
    </row>
    <row r="10" spans="1:13" x14ac:dyDescent="0.25">
      <c r="A10" s="107">
        <v>7</v>
      </c>
      <c r="B10" s="156" t="s">
        <v>84</v>
      </c>
      <c r="C10" s="25"/>
      <c r="D10" s="25"/>
      <c r="E10" s="25"/>
      <c r="F10" s="15" t="s">
        <v>170</v>
      </c>
      <c r="G10" s="15"/>
      <c r="H10" s="25"/>
      <c r="I10" s="25"/>
      <c r="J10" s="25"/>
      <c r="K10" s="25"/>
      <c r="L10" s="25"/>
      <c r="M10" s="25"/>
    </row>
    <row r="11" spans="1:13" x14ac:dyDescent="0.25">
      <c r="A11" s="107">
        <v>8</v>
      </c>
      <c r="B11" s="156" t="s">
        <v>68</v>
      </c>
      <c r="C11" s="25"/>
      <c r="D11" s="25"/>
      <c r="E11" s="25"/>
      <c r="F11" s="15">
        <v>2509</v>
      </c>
      <c r="G11" s="15"/>
      <c r="H11" s="25"/>
      <c r="I11" s="25"/>
      <c r="J11" s="25"/>
      <c r="K11" s="25"/>
      <c r="L11" s="25"/>
      <c r="M11" s="25"/>
    </row>
    <row r="12" spans="1:13" ht="26.25" x14ac:dyDescent="0.25">
      <c r="A12" s="107">
        <v>9</v>
      </c>
      <c r="B12" s="156" t="s">
        <v>69</v>
      </c>
      <c r="C12" s="25"/>
      <c r="D12" s="25"/>
      <c r="E12" s="25"/>
      <c r="F12" s="172">
        <v>0</v>
      </c>
      <c r="G12" s="15">
        <v>0</v>
      </c>
      <c r="H12" s="25"/>
      <c r="I12" s="25"/>
      <c r="J12" s="25"/>
      <c r="K12" s="25"/>
      <c r="L12" s="25"/>
      <c r="M12" s="25"/>
    </row>
    <row r="13" spans="1:13" x14ac:dyDescent="0.25">
      <c r="A13" s="107">
        <v>10</v>
      </c>
      <c r="B13" s="156" t="s">
        <v>70</v>
      </c>
      <c r="C13" s="25"/>
      <c r="D13" s="25"/>
      <c r="E13" s="25"/>
      <c r="F13" s="172">
        <v>0</v>
      </c>
      <c r="G13" s="15">
        <v>0</v>
      </c>
      <c r="H13" s="25"/>
      <c r="I13" s="25"/>
      <c r="J13" s="25"/>
      <c r="K13" s="25"/>
      <c r="L13" s="25"/>
      <c r="M13" s="25"/>
    </row>
    <row r="14" spans="1:13" x14ac:dyDescent="0.25">
      <c r="A14" s="107">
        <v>11</v>
      </c>
      <c r="B14" s="156" t="s">
        <v>71</v>
      </c>
      <c r="C14" s="25"/>
      <c r="D14" s="25"/>
      <c r="E14" s="25"/>
      <c r="F14" s="15" t="s">
        <v>245</v>
      </c>
      <c r="G14" s="179">
        <v>28.4</v>
      </c>
      <c r="H14" s="25"/>
      <c r="I14" s="25"/>
      <c r="J14" s="25"/>
      <c r="K14" s="25"/>
      <c r="L14" s="25"/>
      <c r="M14" s="25"/>
    </row>
    <row r="15" spans="1:13" x14ac:dyDescent="0.25">
      <c r="A15" s="107">
        <v>12</v>
      </c>
      <c r="B15" s="156" t="s">
        <v>72</v>
      </c>
      <c r="C15" s="25"/>
      <c r="D15" s="25"/>
      <c r="E15" s="25"/>
      <c r="F15" s="15">
        <v>4000</v>
      </c>
      <c r="G15" s="15" t="s">
        <v>195</v>
      </c>
      <c r="H15" s="25"/>
      <c r="I15" s="25"/>
      <c r="J15" s="25"/>
      <c r="K15" s="25"/>
      <c r="L15" s="25"/>
      <c r="M15" s="25"/>
    </row>
    <row r="16" spans="1:13" x14ac:dyDescent="0.25">
      <c r="A16" s="107">
        <v>13</v>
      </c>
      <c r="B16" s="156" t="s">
        <v>73</v>
      </c>
      <c r="C16" s="25"/>
      <c r="D16" s="25"/>
      <c r="E16" s="25"/>
      <c r="F16" s="174">
        <v>5784</v>
      </c>
      <c r="G16" s="174" t="s">
        <v>163</v>
      </c>
      <c r="H16" s="25"/>
      <c r="I16" s="25"/>
      <c r="J16" s="25"/>
      <c r="K16" s="25"/>
      <c r="L16" s="25"/>
      <c r="M16" s="25"/>
    </row>
    <row r="17" spans="1:13" x14ac:dyDescent="0.25">
      <c r="A17" s="25"/>
      <c r="B17" s="157" t="s">
        <v>35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</sheetData>
  <mergeCells count="1">
    <mergeCell ref="B2:M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15" sqref="A15"/>
    </sheetView>
  </sheetViews>
  <sheetFormatPr defaultRowHeight="15" x14ac:dyDescent="0.25"/>
  <cols>
    <col min="1" max="1" width="71.5703125" customWidth="1"/>
    <col min="2" max="11" width="24.42578125" customWidth="1"/>
  </cols>
  <sheetData>
    <row r="1" spans="1:11" ht="30.75" thickBot="1" x14ac:dyDescent="0.3">
      <c r="B1" s="20" t="s">
        <v>24</v>
      </c>
      <c r="C1" s="20" t="s">
        <v>25</v>
      </c>
      <c r="D1" s="20" t="s">
        <v>26</v>
      </c>
      <c r="E1" s="20" t="s">
        <v>27</v>
      </c>
      <c r="F1" s="20" t="s">
        <v>28</v>
      </c>
      <c r="G1" s="20" t="s">
        <v>29</v>
      </c>
      <c r="H1" s="20" t="s">
        <v>30</v>
      </c>
      <c r="I1" s="20" t="s">
        <v>31</v>
      </c>
      <c r="J1" s="20" t="s">
        <v>32</v>
      </c>
      <c r="K1" s="20" t="s">
        <v>33</v>
      </c>
    </row>
    <row r="2" spans="1:11" ht="15.75" thickBot="1" x14ac:dyDescent="0.3">
      <c r="A2" s="19" t="s">
        <v>64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75" thickBot="1" x14ac:dyDescent="0.3">
      <c r="A3" s="19" t="s">
        <v>82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.75" thickBot="1" x14ac:dyDescent="0.3">
      <c r="A4" s="19" t="s">
        <v>65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.75" thickBot="1" x14ac:dyDescent="0.3">
      <c r="A5" s="19" t="s">
        <v>66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.75" thickBot="1" x14ac:dyDescent="0.3">
      <c r="A6" s="19" t="s">
        <v>83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5.75" thickBot="1" x14ac:dyDescent="0.3">
      <c r="A7" s="19" t="s">
        <v>67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5.75" thickBot="1" x14ac:dyDescent="0.3">
      <c r="A8" s="19" t="s">
        <v>84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.75" thickBot="1" x14ac:dyDescent="0.3">
      <c r="A9" s="19" t="s">
        <v>68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ht="15.75" thickBot="1" x14ac:dyDescent="0.3">
      <c r="A10" s="19" t="s">
        <v>69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5.75" thickBot="1" x14ac:dyDescent="0.3">
      <c r="A11" s="19" t="s">
        <v>70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15.75" thickBot="1" x14ac:dyDescent="0.3">
      <c r="A12" s="19" t="s">
        <v>71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5.75" thickBot="1" x14ac:dyDescent="0.3">
      <c r="A13" s="19" t="s">
        <v>72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15.75" thickBot="1" x14ac:dyDescent="0.3">
      <c r="A14" s="21" t="s">
        <v>73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ht="15.75" thickBot="1" x14ac:dyDescent="0.3">
      <c r="A15" s="23" t="s">
        <v>35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HSE data</vt:lpstr>
      <vt:lpstr>Sheet2</vt:lpstr>
      <vt:lpstr>Training hours</vt:lpstr>
      <vt:lpstr>two wheeler</vt:lpstr>
      <vt:lpstr>Near Hit</vt:lpstr>
      <vt:lpstr>Near Hit detail</vt:lpstr>
      <vt:lpstr>JSO Detail</vt:lpstr>
      <vt:lpstr>Scrap dat</vt:lpstr>
      <vt:lpstr>Scrap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 Ahlawat</dc:creator>
  <cp:lastModifiedBy>Amit Arya</cp:lastModifiedBy>
  <dcterms:created xsi:type="dcterms:W3CDTF">2020-09-22T11:32:36Z</dcterms:created>
  <dcterms:modified xsi:type="dcterms:W3CDTF">2023-02-04T09:50:52Z</dcterms:modified>
</cp:coreProperties>
</file>