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 firstSheet="1" activeTab="3"/>
  </bookViews>
  <sheets>
    <sheet name="Sheet1" sheetId="1" state="hidden" r:id="rId1"/>
    <sheet name="Banner_Standee_Badges Procureme" sheetId="2" r:id="rId2"/>
    <sheet name="Sheet3" sheetId="4" r:id="rId3"/>
    <sheet name="Sheet2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G9" i="4"/>
  <c r="G7" i="4"/>
  <c r="G6" i="4"/>
  <c r="G23" i="3" l="1"/>
  <c r="F23" i="3"/>
  <c r="E23" i="3"/>
  <c r="D23" i="3"/>
  <c r="I24" i="2" l="1"/>
  <c r="G24" i="2"/>
  <c r="D24" i="2"/>
  <c r="G23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H7" i="2"/>
  <c r="L21" i="2" l="1"/>
  <c r="H21" i="2"/>
  <c r="G21" i="2"/>
  <c r="I8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I48" i="2"/>
  <c r="I47" i="2"/>
  <c r="I45" i="2"/>
  <c r="K17" i="2"/>
  <c r="J17" i="2"/>
  <c r="K20" i="2"/>
  <c r="J20" i="2"/>
  <c r="K19" i="2"/>
  <c r="J19" i="2"/>
  <c r="K18" i="2"/>
  <c r="J18" i="2"/>
  <c r="K7" i="2"/>
  <c r="J7" i="2"/>
  <c r="K9" i="2"/>
  <c r="J9" i="2"/>
  <c r="K13" i="2"/>
  <c r="J13" i="2"/>
  <c r="K12" i="2"/>
  <c r="J12" i="2"/>
  <c r="K8" i="2"/>
  <c r="J8" i="2"/>
  <c r="K15" i="2"/>
  <c r="J15" i="2"/>
  <c r="K14" i="2"/>
  <c r="J14" i="2"/>
  <c r="K11" i="2"/>
  <c r="J11" i="2"/>
  <c r="K16" i="2"/>
  <c r="J16" i="2"/>
  <c r="K10" i="2"/>
  <c r="J10" i="2"/>
  <c r="N6" i="2"/>
  <c r="K6" i="2"/>
  <c r="J6" i="2"/>
  <c r="D19" i="1"/>
  <c r="E29" i="1"/>
  <c r="F19" i="1"/>
  <c r="G46" i="1"/>
  <c r="G45" i="1"/>
  <c r="G43" i="1"/>
  <c r="G47" i="1" s="1"/>
  <c r="K21" i="2" l="1"/>
  <c r="D21" i="2"/>
  <c r="E21" i="2"/>
  <c r="J21" i="2"/>
  <c r="F21" i="2"/>
  <c r="I9" i="2"/>
  <c r="I10" i="2" s="1"/>
  <c r="I11" i="2" s="1"/>
  <c r="M10" i="2"/>
  <c r="I49" i="2"/>
  <c r="J49" i="2" s="1"/>
  <c r="I47" i="1"/>
  <c r="H47" i="1"/>
  <c r="I12" i="2" l="1"/>
  <c r="I13" i="2" s="1"/>
  <c r="I14" i="2" s="1"/>
  <c r="I15" i="2" s="1"/>
  <c r="I16" i="2" s="1"/>
  <c r="I17" i="2" s="1"/>
  <c r="N11" i="2"/>
  <c r="N10" i="2"/>
  <c r="K49" i="2"/>
  <c r="N16" i="2"/>
  <c r="I18" i="2"/>
  <c r="N17" i="2"/>
  <c r="G22" i="2"/>
  <c r="M11" i="2"/>
  <c r="D22" i="2"/>
  <c r="N14" i="2"/>
  <c r="I19" i="2" l="1"/>
  <c r="I20" i="2" s="1"/>
  <c r="M8" i="2"/>
  <c r="N15" i="2"/>
  <c r="I21" i="2" l="1"/>
  <c r="M12" i="2"/>
  <c r="N8" i="2"/>
  <c r="M14" i="2" l="1"/>
  <c r="M15" i="2"/>
  <c r="M13" i="2"/>
  <c r="N12" i="2"/>
  <c r="M16" i="2" l="1"/>
  <c r="M9" i="2"/>
  <c r="N13" i="2"/>
  <c r="M7" i="2" l="1"/>
  <c r="N9" i="2"/>
  <c r="M18" i="2" l="1"/>
  <c r="N7" i="2"/>
  <c r="M19" i="2" l="1"/>
  <c r="N18" i="2"/>
  <c r="M20" i="2" l="1"/>
  <c r="N19" i="2"/>
  <c r="J18" i="1"/>
  <c r="I18" i="1"/>
  <c r="H18" i="1"/>
  <c r="G18" i="1"/>
  <c r="E38" i="1"/>
  <c r="F38" i="1" s="1"/>
  <c r="M17" i="2" l="1"/>
  <c r="M6" i="2"/>
  <c r="M21" i="2" s="1"/>
  <c r="N20" i="2"/>
  <c r="N21" i="2" s="1"/>
  <c r="I22" i="2"/>
  <c r="K18" i="1"/>
  <c r="G6" i="1"/>
  <c r="E6" i="1"/>
  <c r="F20" i="1"/>
  <c r="J4" i="1"/>
  <c r="I4" i="1"/>
  <c r="H4" i="1"/>
  <c r="K6" i="1"/>
  <c r="K5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9" i="1" l="1"/>
  <c r="I19" i="1"/>
  <c r="J19" i="1"/>
  <c r="G7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4" i="1" l="1"/>
  <c r="E18" i="1" s="1"/>
  <c r="E19" i="1" s="1"/>
  <c r="D20" i="1" s="1"/>
  <c r="E30" i="1" s="1"/>
  <c r="F30" i="1" s="1"/>
  <c r="G8" i="1"/>
  <c r="K7" i="1"/>
  <c r="G9" i="1" l="1"/>
  <c r="K8" i="1"/>
  <c r="G10" i="1" l="1"/>
  <c r="K9" i="1"/>
  <c r="G11" i="1" l="1"/>
  <c r="K10" i="1"/>
  <c r="K11" i="1" l="1"/>
  <c r="G12" i="1"/>
  <c r="G13" i="1" l="1"/>
  <c r="K12" i="1"/>
  <c r="K13" i="1" l="1"/>
  <c r="G14" i="1"/>
  <c r="K14" i="1" l="1"/>
  <c r="G15" i="1"/>
  <c r="K15" i="1" l="1"/>
  <c r="G16" i="1"/>
  <c r="G17" i="1" l="1"/>
  <c r="G19" i="1" s="1"/>
  <c r="K16" i="1"/>
  <c r="K4" i="1"/>
  <c r="G20" i="1" l="1"/>
  <c r="K17" i="1"/>
  <c r="K19" i="1" s="1"/>
</calcChain>
</file>

<file path=xl/sharedStrings.xml><?xml version="1.0" encoding="utf-8"?>
<sst xmlns="http://schemas.openxmlformats.org/spreadsheetml/2006/main" count="120" uniqueCount="65">
  <si>
    <t>Sr. No.</t>
  </si>
  <si>
    <t>Plant</t>
  </si>
  <si>
    <t>A’Bad K226/1</t>
  </si>
  <si>
    <t>A’Bad LPDC</t>
  </si>
  <si>
    <t>A’Bad K226/2</t>
  </si>
  <si>
    <t>A’Bad L6</t>
  </si>
  <si>
    <t>A’Bad L6 Driveline</t>
  </si>
  <si>
    <t>A’Bad E71</t>
  </si>
  <si>
    <t>Halol</t>
  </si>
  <si>
    <t>Narsapura</t>
  </si>
  <si>
    <t>P’Nagar</t>
  </si>
  <si>
    <t>A’Bad K120</t>
  </si>
  <si>
    <t>A’Bad K228</t>
  </si>
  <si>
    <t>A’Bad B2</t>
  </si>
  <si>
    <t>A’Bad E92</t>
  </si>
  <si>
    <t>Pune B20</t>
  </si>
  <si>
    <t>Pune B22</t>
  </si>
  <si>
    <t>Pune B1/3</t>
  </si>
  <si>
    <t>Sanand</t>
  </si>
  <si>
    <t>Chennai</t>
  </si>
  <si>
    <t>Vallam</t>
  </si>
  <si>
    <t>DIGITAL FLEX PRINT WITHOUT MS FRAME</t>
  </si>
  <si>
    <t xml:space="preserve"> 4ft x 6ft </t>
  </si>
  <si>
    <t xml:space="preserve"> 2ft x 3ft</t>
  </si>
  <si>
    <t>STANDEE DISPLAY FLEX BOARD</t>
  </si>
  <si>
    <t xml:space="preserve"> 3ft x 6ft</t>
  </si>
  <si>
    <t>BADGE (SAFETY) 2.25" x 2.25"</t>
  </si>
  <si>
    <t xml:space="preserve"> </t>
  </si>
  <si>
    <t>E94</t>
  </si>
  <si>
    <t>STANDARD DISPLAY 3 X 6 FLEX W/O STAND</t>
  </si>
  <si>
    <t>A'Bad E94</t>
  </si>
  <si>
    <t>A’Bad L20</t>
  </si>
  <si>
    <t>Oath</t>
  </si>
  <si>
    <t>Designed Banner</t>
  </si>
  <si>
    <t>Designed Badge</t>
  </si>
  <si>
    <t>Total</t>
  </si>
  <si>
    <t>Sub Total</t>
  </si>
  <si>
    <t>2 x 2</t>
  </si>
  <si>
    <t xml:space="preserve"> 2ft x 3ft (2 nos/ plant)</t>
  </si>
  <si>
    <t xml:space="preserve"> 2ft x 3ft (1nos / plant)</t>
  </si>
  <si>
    <t>PO Given</t>
  </si>
  <si>
    <t>PO Pending</t>
  </si>
  <si>
    <t>STANDEE DISPLAY FLEX BOARD FOR REPAIRING</t>
  </si>
  <si>
    <t>DIGITAL PRINTING BOARD</t>
  </si>
  <si>
    <t>DIGITAL PRINT WITH LAMINATION (SANDWICH)</t>
  </si>
  <si>
    <t>Rs. / Pcs</t>
  </si>
  <si>
    <t>Material Description</t>
  </si>
  <si>
    <t>2/-</t>
  </si>
  <si>
    <t>150/-</t>
  </si>
  <si>
    <t>600/-</t>
  </si>
  <si>
    <t>1300/-</t>
  </si>
  <si>
    <t>STATIONERY MATERIAL</t>
  </si>
  <si>
    <t>Plant Code</t>
  </si>
  <si>
    <t xml:space="preserve">Material Code/
Plant Name </t>
  </si>
  <si>
    <t>1 / Plant</t>
  </si>
  <si>
    <t>4x6</t>
  </si>
  <si>
    <t>2x3</t>
  </si>
  <si>
    <t>3 / Plant</t>
  </si>
  <si>
    <t>200 / Plant</t>
  </si>
  <si>
    <t>Material Code</t>
  </si>
  <si>
    <t>Size</t>
  </si>
  <si>
    <t>3x6</t>
  </si>
  <si>
    <t xml:space="preserve"> 2.25" x 2.25"</t>
  </si>
  <si>
    <t>Qty / Plant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</si>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</sst>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opLeftCell="B1" workbookViewId="0">
      <selection activeCell="E28" sqref="E28"/>
    </sheetView>
  </sheetViews>
  <sheetFormatPr defaultRowHeight="14.5" x14ac:dyDescent="0.35"/>
  <cols>
    <col min="2" max="2" width="6.36328125" bestFit="1" customWidth="1"/>
    <col min="3" max="3" width="18" customWidth="1"/>
    <col min="4" max="5" width="26.08984375" style="3" bestFit="1" customWidth="1"/>
    <col min="6" max="6" width="26.6328125" style="3" bestFit="1" customWidth="1"/>
    <col min="7" max="7" width="25.7265625" style="3" bestFit="1" customWidth="1"/>
  </cols>
  <sheetData>
    <row r="1" spans="2:11" x14ac:dyDescent="0.35">
      <c r="B1" s="20" t="s">
        <v>0</v>
      </c>
      <c r="C1" s="20" t="s">
        <v>1</v>
      </c>
      <c r="D1" s="2">
        <v>7600002848</v>
      </c>
      <c r="E1" s="2">
        <v>7600002848</v>
      </c>
      <c r="F1" s="2">
        <v>7600002568</v>
      </c>
      <c r="G1" s="2">
        <v>7500000969</v>
      </c>
    </row>
    <row r="2" spans="2:11" ht="29" x14ac:dyDescent="0.35">
      <c r="B2" s="20"/>
      <c r="C2" s="20"/>
      <c r="D2" s="2" t="s">
        <v>21</v>
      </c>
      <c r="E2" s="2" t="s">
        <v>21</v>
      </c>
      <c r="F2" s="2" t="s">
        <v>24</v>
      </c>
      <c r="G2" s="2" t="s">
        <v>26</v>
      </c>
    </row>
    <row r="3" spans="2:11" x14ac:dyDescent="0.35">
      <c r="B3" s="20"/>
      <c r="C3" s="20"/>
      <c r="D3" s="2" t="s">
        <v>22</v>
      </c>
      <c r="E3" s="2" t="s">
        <v>23</v>
      </c>
      <c r="F3" s="2" t="s">
        <v>25</v>
      </c>
      <c r="G3" s="2" t="s">
        <v>27</v>
      </c>
    </row>
    <row r="4" spans="2:11" x14ac:dyDescent="0.35">
      <c r="B4" s="2">
        <v>14</v>
      </c>
      <c r="C4" s="1" t="s">
        <v>28</v>
      </c>
      <c r="D4" s="6">
        <v>1</v>
      </c>
      <c r="E4" s="3">
        <f>+E17</f>
        <v>3</v>
      </c>
      <c r="F4" s="3">
        <v>1</v>
      </c>
      <c r="G4" s="3">
        <v>500</v>
      </c>
      <c r="H4">
        <f t="shared" ref="H4:H18" si="0">25*24</f>
        <v>600</v>
      </c>
      <c r="I4">
        <f t="shared" ref="I4:I18" si="1">25*12</f>
        <v>300</v>
      </c>
      <c r="J4">
        <f t="shared" ref="J4" si="2">+F4*1300</f>
        <v>1300</v>
      </c>
      <c r="K4">
        <f t="shared" ref="K4" si="3">+G4*2</f>
        <v>1000</v>
      </c>
    </row>
    <row r="5" spans="2:11" x14ac:dyDescent="0.35">
      <c r="B5" s="2">
        <v>1</v>
      </c>
      <c r="C5" s="1" t="s">
        <v>2</v>
      </c>
      <c r="D5" s="3">
        <v>1</v>
      </c>
      <c r="E5" s="3">
        <v>3</v>
      </c>
      <c r="F5" s="3">
        <v>1</v>
      </c>
      <c r="G5" s="3">
        <v>200</v>
      </c>
      <c r="H5">
        <f>25*24</f>
        <v>600</v>
      </c>
      <c r="I5">
        <f>25*12</f>
        <v>300</v>
      </c>
      <c r="J5">
        <f>+F5*1300</f>
        <v>1300</v>
      </c>
      <c r="K5">
        <f>+G5*2</f>
        <v>400</v>
      </c>
    </row>
    <row r="6" spans="2:11" x14ac:dyDescent="0.35">
      <c r="B6" s="2">
        <v>2</v>
      </c>
      <c r="C6" s="1" t="s">
        <v>3</v>
      </c>
      <c r="D6" s="3">
        <v>1</v>
      </c>
      <c r="E6" s="3">
        <f>+E5</f>
        <v>3</v>
      </c>
      <c r="F6" s="3">
        <v>1</v>
      </c>
      <c r="G6" s="3">
        <f>+G5</f>
        <v>200</v>
      </c>
      <c r="H6">
        <f t="shared" si="0"/>
        <v>600</v>
      </c>
      <c r="I6">
        <f t="shared" si="1"/>
        <v>300</v>
      </c>
      <c r="J6">
        <f t="shared" ref="J6:J17" si="4">+F6*1300</f>
        <v>1300</v>
      </c>
      <c r="K6">
        <f t="shared" ref="K6:K17" si="5">+G6*2</f>
        <v>400</v>
      </c>
    </row>
    <row r="7" spans="2:11" x14ac:dyDescent="0.35">
      <c r="B7" s="2">
        <v>3</v>
      </c>
      <c r="C7" s="1" t="s">
        <v>4</v>
      </c>
      <c r="D7" s="6">
        <v>1</v>
      </c>
      <c r="E7" s="3">
        <f t="shared" ref="E7:E17" si="6">+E6</f>
        <v>3</v>
      </c>
      <c r="F7" s="3">
        <v>1</v>
      </c>
      <c r="G7" s="3">
        <f t="shared" ref="G7:G17" si="7">+G6</f>
        <v>200</v>
      </c>
      <c r="H7">
        <f t="shared" si="0"/>
        <v>600</v>
      </c>
      <c r="I7">
        <f t="shared" si="1"/>
        <v>300</v>
      </c>
      <c r="J7">
        <f t="shared" si="4"/>
        <v>1300</v>
      </c>
      <c r="K7">
        <f t="shared" si="5"/>
        <v>400</v>
      </c>
    </row>
    <row r="8" spans="2:11" x14ac:dyDescent="0.35">
      <c r="B8" s="2">
        <v>4</v>
      </c>
      <c r="C8" s="1" t="s">
        <v>5</v>
      </c>
      <c r="D8" s="6">
        <v>1</v>
      </c>
      <c r="E8" s="3">
        <f t="shared" si="6"/>
        <v>3</v>
      </c>
      <c r="F8" s="3">
        <v>1</v>
      </c>
      <c r="G8" s="3">
        <f t="shared" si="7"/>
        <v>200</v>
      </c>
      <c r="H8">
        <f t="shared" si="0"/>
        <v>600</v>
      </c>
      <c r="I8">
        <f t="shared" si="1"/>
        <v>300</v>
      </c>
      <c r="J8">
        <f t="shared" si="4"/>
        <v>1300</v>
      </c>
      <c r="K8">
        <f t="shared" si="5"/>
        <v>400</v>
      </c>
    </row>
    <row r="9" spans="2:11" x14ac:dyDescent="0.35">
      <c r="B9" s="2">
        <v>5</v>
      </c>
      <c r="C9" s="1" t="s">
        <v>6</v>
      </c>
      <c r="D9" s="6">
        <v>1</v>
      </c>
      <c r="E9" s="3">
        <f t="shared" si="6"/>
        <v>3</v>
      </c>
      <c r="F9" s="3">
        <v>1</v>
      </c>
      <c r="G9" s="3">
        <f t="shared" si="7"/>
        <v>200</v>
      </c>
      <c r="H9">
        <f t="shared" si="0"/>
        <v>600</v>
      </c>
      <c r="I9">
        <f t="shared" si="1"/>
        <v>300</v>
      </c>
      <c r="J9">
        <f t="shared" si="4"/>
        <v>1300</v>
      </c>
      <c r="K9">
        <f t="shared" si="5"/>
        <v>400</v>
      </c>
    </row>
    <row r="10" spans="2:11" x14ac:dyDescent="0.35">
      <c r="B10" s="2">
        <v>6</v>
      </c>
      <c r="C10" s="1" t="s">
        <v>7</v>
      </c>
      <c r="D10" s="6">
        <v>1</v>
      </c>
      <c r="E10" s="3">
        <f t="shared" si="6"/>
        <v>3</v>
      </c>
      <c r="F10" s="3">
        <v>1</v>
      </c>
      <c r="G10" s="3">
        <f t="shared" si="7"/>
        <v>200</v>
      </c>
      <c r="H10">
        <f t="shared" si="0"/>
        <v>600</v>
      </c>
      <c r="I10">
        <f t="shared" si="1"/>
        <v>300</v>
      </c>
      <c r="J10">
        <f t="shared" si="4"/>
        <v>1300</v>
      </c>
      <c r="K10">
        <f t="shared" si="5"/>
        <v>400</v>
      </c>
    </row>
    <row r="11" spans="2:11" x14ac:dyDescent="0.35">
      <c r="B11" s="2">
        <v>7</v>
      </c>
      <c r="C11" s="1" t="s">
        <v>11</v>
      </c>
      <c r="D11" s="6">
        <v>1</v>
      </c>
      <c r="E11" s="3">
        <f t="shared" si="6"/>
        <v>3</v>
      </c>
      <c r="F11" s="3">
        <v>1</v>
      </c>
      <c r="G11" s="3">
        <f t="shared" si="7"/>
        <v>200</v>
      </c>
      <c r="H11">
        <f t="shared" si="0"/>
        <v>600</v>
      </c>
      <c r="I11">
        <f t="shared" si="1"/>
        <v>300</v>
      </c>
      <c r="J11">
        <f t="shared" si="4"/>
        <v>1300</v>
      </c>
      <c r="K11">
        <f t="shared" si="5"/>
        <v>400</v>
      </c>
    </row>
    <row r="12" spans="2:11" x14ac:dyDescent="0.35">
      <c r="B12" s="2">
        <v>8</v>
      </c>
      <c r="C12" s="1" t="s">
        <v>12</v>
      </c>
      <c r="D12" s="6">
        <v>1</v>
      </c>
      <c r="E12" s="3">
        <f t="shared" si="6"/>
        <v>3</v>
      </c>
      <c r="F12" s="3">
        <v>1</v>
      </c>
      <c r="G12" s="3">
        <f t="shared" si="7"/>
        <v>200</v>
      </c>
      <c r="H12">
        <f t="shared" si="0"/>
        <v>600</v>
      </c>
      <c r="I12">
        <f t="shared" si="1"/>
        <v>300</v>
      </c>
      <c r="J12">
        <f t="shared" si="4"/>
        <v>1300</v>
      </c>
      <c r="K12">
        <f t="shared" si="5"/>
        <v>400</v>
      </c>
    </row>
    <row r="13" spans="2:11" x14ac:dyDescent="0.35">
      <c r="B13" s="2">
        <v>9</v>
      </c>
      <c r="C13" s="1" t="s">
        <v>13</v>
      </c>
      <c r="D13" s="6">
        <v>1</v>
      </c>
      <c r="E13" s="3">
        <f t="shared" si="6"/>
        <v>3</v>
      </c>
      <c r="F13" s="3">
        <v>1</v>
      </c>
      <c r="G13" s="3">
        <f t="shared" si="7"/>
        <v>200</v>
      </c>
      <c r="H13">
        <f t="shared" si="0"/>
        <v>600</v>
      </c>
      <c r="I13">
        <f t="shared" si="1"/>
        <v>300</v>
      </c>
      <c r="J13">
        <f t="shared" si="4"/>
        <v>1300</v>
      </c>
      <c r="K13">
        <f t="shared" si="5"/>
        <v>400</v>
      </c>
    </row>
    <row r="14" spans="2:11" x14ac:dyDescent="0.35">
      <c r="B14" s="2">
        <v>10</v>
      </c>
      <c r="C14" s="1" t="s">
        <v>14</v>
      </c>
      <c r="D14" s="6">
        <v>1</v>
      </c>
      <c r="E14" s="3">
        <f t="shared" si="6"/>
        <v>3</v>
      </c>
      <c r="F14" s="3">
        <v>1</v>
      </c>
      <c r="G14" s="3">
        <f t="shared" si="7"/>
        <v>200</v>
      </c>
      <c r="H14">
        <f t="shared" si="0"/>
        <v>600</v>
      </c>
      <c r="I14">
        <f t="shared" si="1"/>
        <v>300</v>
      </c>
      <c r="J14">
        <f t="shared" si="4"/>
        <v>1300</v>
      </c>
      <c r="K14">
        <f t="shared" si="5"/>
        <v>400</v>
      </c>
    </row>
    <row r="15" spans="2:11" x14ac:dyDescent="0.35">
      <c r="B15" s="2">
        <v>11</v>
      </c>
      <c r="C15" s="1" t="s">
        <v>15</v>
      </c>
      <c r="D15" s="6">
        <v>1</v>
      </c>
      <c r="E15" s="3">
        <f t="shared" si="6"/>
        <v>3</v>
      </c>
      <c r="F15" s="3">
        <v>1</v>
      </c>
      <c r="G15" s="3">
        <f t="shared" si="7"/>
        <v>200</v>
      </c>
      <c r="H15">
        <f t="shared" si="0"/>
        <v>600</v>
      </c>
      <c r="I15">
        <f t="shared" si="1"/>
        <v>300</v>
      </c>
      <c r="J15">
        <f t="shared" si="4"/>
        <v>1300</v>
      </c>
      <c r="K15">
        <f t="shared" si="5"/>
        <v>400</v>
      </c>
    </row>
    <row r="16" spans="2:11" x14ac:dyDescent="0.35">
      <c r="B16" s="2">
        <v>12</v>
      </c>
      <c r="C16" s="1" t="s">
        <v>16</v>
      </c>
      <c r="D16" s="6">
        <v>1</v>
      </c>
      <c r="E16" s="3">
        <f t="shared" si="6"/>
        <v>3</v>
      </c>
      <c r="F16" s="3">
        <v>1</v>
      </c>
      <c r="G16" s="3">
        <f t="shared" si="7"/>
        <v>200</v>
      </c>
      <c r="H16">
        <f t="shared" si="0"/>
        <v>600</v>
      </c>
      <c r="I16">
        <f t="shared" si="1"/>
        <v>300</v>
      </c>
      <c r="J16">
        <f t="shared" si="4"/>
        <v>1300</v>
      </c>
      <c r="K16">
        <f t="shared" si="5"/>
        <v>400</v>
      </c>
    </row>
    <row r="17" spans="2:11" x14ac:dyDescent="0.35">
      <c r="B17" s="2">
        <v>13</v>
      </c>
      <c r="C17" s="1" t="s">
        <v>17</v>
      </c>
      <c r="D17" s="6">
        <v>1</v>
      </c>
      <c r="E17" s="3">
        <f t="shared" si="6"/>
        <v>3</v>
      </c>
      <c r="F17" s="3">
        <v>1</v>
      </c>
      <c r="G17" s="3">
        <f t="shared" si="7"/>
        <v>200</v>
      </c>
      <c r="H17">
        <f t="shared" si="0"/>
        <v>600</v>
      </c>
      <c r="I17">
        <f t="shared" si="1"/>
        <v>300</v>
      </c>
      <c r="J17">
        <f t="shared" si="4"/>
        <v>1300</v>
      </c>
      <c r="K17">
        <f t="shared" si="5"/>
        <v>400</v>
      </c>
    </row>
    <row r="18" spans="2:11" x14ac:dyDescent="0.35">
      <c r="B18" s="4">
        <v>15</v>
      </c>
      <c r="C18" s="1" t="s">
        <v>14</v>
      </c>
      <c r="D18" s="6">
        <v>1</v>
      </c>
      <c r="E18" s="3">
        <f>+E4</f>
        <v>3</v>
      </c>
      <c r="F18" s="3">
        <v>1</v>
      </c>
      <c r="G18" s="3">
        <f>+G4</f>
        <v>500</v>
      </c>
      <c r="H18">
        <f t="shared" si="0"/>
        <v>600</v>
      </c>
      <c r="I18">
        <f t="shared" si="1"/>
        <v>300</v>
      </c>
      <c r="J18">
        <f t="shared" ref="J18" si="8">+F18*1300</f>
        <v>1300</v>
      </c>
      <c r="K18">
        <f t="shared" ref="K18" si="9">+G18*2</f>
        <v>1000</v>
      </c>
    </row>
    <row r="19" spans="2:11" x14ac:dyDescent="0.35">
      <c r="D19" s="3">
        <f>+SUM(D4:D18)*24</f>
        <v>360</v>
      </c>
      <c r="E19" s="3">
        <f>+SUM(E4:E18)*6</f>
        <v>270</v>
      </c>
      <c r="F19" s="3">
        <f t="shared" ref="F19:K19" si="10">+SUM(F4:F18)*24</f>
        <v>360</v>
      </c>
      <c r="G19" s="3">
        <f t="shared" si="10"/>
        <v>86400</v>
      </c>
      <c r="H19">
        <f t="shared" si="10"/>
        <v>216000</v>
      </c>
      <c r="I19">
        <f t="shared" si="10"/>
        <v>108000</v>
      </c>
      <c r="J19">
        <f t="shared" si="10"/>
        <v>468000</v>
      </c>
      <c r="K19">
        <f t="shared" si="10"/>
        <v>172800</v>
      </c>
    </row>
    <row r="20" spans="2:11" x14ac:dyDescent="0.35">
      <c r="D20" s="21">
        <f>D19+E19</f>
        <v>630</v>
      </c>
      <c r="E20" s="22"/>
      <c r="F20" s="3">
        <f>+F19</f>
        <v>360</v>
      </c>
      <c r="G20" s="3">
        <f>+G19</f>
        <v>86400</v>
      </c>
      <c r="H20" s="22"/>
      <c r="I20" s="22"/>
      <c r="J20" s="22"/>
      <c r="K20" s="22"/>
    </row>
    <row r="21" spans="2:11" x14ac:dyDescent="0.35">
      <c r="D21" s="5"/>
      <c r="H21" s="3"/>
      <c r="I21" s="3"/>
      <c r="J21" s="3"/>
      <c r="K21" s="3"/>
    </row>
    <row r="22" spans="2:11" x14ac:dyDescent="0.35">
      <c r="D22" s="5"/>
      <c r="H22" s="3"/>
      <c r="I22" s="3"/>
      <c r="J22" s="3"/>
      <c r="K22" s="3"/>
    </row>
    <row r="23" spans="2:11" x14ac:dyDescent="0.35">
      <c r="D23" s="5"/>
      <c r="H23" s="3"/>
      <c r="I23" s="3"/>
      <c r="J23" s="3"/>
      <c r="K23" s="3"/>
    </row>
    <row r="24" spans="2:11" x14ac:dyDescent="0.35">
      <c r="D24" s="5"/>
      <c r="H24" s="3"/>
      <c r="I24" s="3"/>
      <c r="J24" s="3"/>
      <c r="K24" s="3"/>
    </row>
    <row r="25" spans="2:11" x14ac:dyDescent="0.35">
      <c r="D25" s="5"/>
      <c r="H25" s="3"/>
      <c r="I25" s="3"/>
      <c r="J25" s="3"/>
      <c r="K25" s="3"/>
    </row>
    <row r="26" spans="2:11" x14ac:dyDescent="0.35">
      <c r="D26" s="5"/>
      <c r="H26" s="3"/>
      <c r="I26" s="3"/>
      <c r="J26" s="3"/>
      <c r="K26" s="3"/>
    </row>
    <row r="27" spans="2:11" x14ac:dyDescent="0.35">
      <c r="B27" s="2">
        <v>14</v>
      </c>
      <c r="C27" s="1" t="s">
        <v>8</v>
      </c>
    </row>
    <row r="28" spans="2:11" x14ac:dyDescent="0.35">
      <c r="B28" s="2">
        <v>15</v>
      </c>
      <c r="C28" s="1" t="s">
        <v>9</v>
      </c>
    </row>
    <row r="29" spans="2:11" x14ac:dyDescent="0.35">
      <c r="B29" s="2">
        <v>16</v>
      </c>
      <c r="C29" s="1" t="s">
        <v>10</v>
      </c>
      <c r="E29" s="3">
        <f>16*24</f>
        <v>384</v>
      </c>
    </row>
    <row r="30" spans="2:11" x14ac:dyDescent="0.35">
      <c r="B30" s="2">
        <v>17</v>
      </c>
      <c r="C30" s="1" t="s">
        <v>18</v>
      </c>
      <c r="E30" s="3">
        <f>+D20-E29</f>
        <v>246</v>
      </c>
      <c r="F30" s="3">
        <f>+E30*25</f>
        <v>6150</v>
      </c>
    </row>
    <row r="31" spans="2:11" x14ac:dyDescent="0.35">
      <c r="B31" s="2">
        <v>18</v>
      </c>
      <c r="C31" s="1" t="s">
        <v>19</v>
      </c>
    </row>
    <row r="32" spans="2:11" x14ac:dyDescent="0.35">
      <c r="B32" s="2">
        <v>19</v>
      </c>
      <c r="C32" s="1" t="s">
        <v>20</v>
      </c>
    </row>
    <row r="37" spans="4:9" x14ac:dyDescent="0.35">
      <c r="E37" s="3">
        <v>3</v>
      </c>
    </row>
    <row r="38" spans="4:9" x14ac:dyDescent="0.35">
      <c r="E38" s="3">
        <f>+E37*18</f>
        <v>54</v>
      </c>
      <c r="F38" s="3">
        <f>+E38*20</f>
        <v>1080</v>
      </c>
    </row>
    <row r="43" spans="4:9" x14ac:dyDescent="0.35">
      <c r="D43" s="3">
        <v>630</v>
      </c>
      <c r="F43" s="3">
        <v>15</v>
      </c>
      <c r="G43" s="3">
        <f>+F43*18</f>
        <v>270</v>
      </c>
    </row>
    <row r="45" spans="4:9" x14ac:dyDescent="0.35">
      <c r="F45" s="3">
        <v>10</v>
      </c>
      <c r="G45" s="3">
        <f>+F45*18</f>
        <v>180</v>
      </c>
    </row>
    <row r="46" spans="4:9" x14ac:dyDescent="0.35">
      <c r="F46" s="3">
        <v>2</v>
      </c>
      <c r="G46" s="3">
        <f>+F46*18</f>
        <v>36</v>
      </c>
    </row>
    <row r="47" spans="4:9" x14ac:dyDescent="0.35">
      <c r="G47" s="3">
        <f>+G43-G45-G46</f>
        <v>54</v>
      </c>
      <c r="H47">
        <f>+G47*20</f>
        <v>1080</v>
      </c>
      <c r="I47">
        <f>G47-36</f>
        <v>18</v>
      </c>
    </row>
  </sheetData>
  <mergeCells count="4">
    <mergeCell ref="C1:C3"/>
    <mergeCell ref="B1:B3"/>
    <mergeCell ref="D20:E20"/>
    <mergeCell ref="H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zoomScale="85" zoomScaleNormal="85" workbookViewId="0">
      <selection activeCell="D2" sqref="D2:I3"/>
    </sheetView>
  </sheetViews>
  <sheetFormatPr defaultRowHeight="14.5" x14ac:dyDescent="0.35"/>
  <cols>
    <col min="1" max="1" width="3" customWidth="1"/>
    <col min="2" max="2" width="6.36328125" bestFit="1" customWidth="1"/>
    <col min="3" max="3" width="17.54296875" customWidth="1"/>
    <col min="4" max="6" width="26.08984375" style="3" bestFit="1" customWidth="1"/>
    <col min="7" max="7" width="26.6328125" style="3" bestFit="1" customWidth="1"/>
    <col min="8" max="8" width="26.6328125" style="3" customWidth="1"/>
    <col min="9" max="9" width="25.7265625" style="3" bestFit="1" customWidth="1"/>
    <col min="10" max="14" width="0" hidden="1" customWidth="1"/>
  </cols>
  <sheetData>
    <row r="2" spans="2:14" x14ac:dyDescent="0.35">
      <c r="B2" s="20" t="s">
        <v>0</v>
      </c>
      <c r="C2" s="20" t="s">
        <v>1</v>
      </c>
      <c r="D2" s="7">
        <v>7600002848</v>
      </c>
      <c r="E2" s="7">
        <v>7600002848</v>
      </c>
      <c r="F2" s="7">
        <v>7600002848</v>
      </c>
      <c r="G2" s="9">
        <v>7600002568</v>
      </c>
      <c r="H2" s="9">
        <v>7600003979</v>
      </c>
      <c r="I2" s="11">
        <v>7500000969</v>
      </c>
    </row>
    <row r="3" spans="2:14" ht="29" x14ac:dyDescent="0.35">
      <c r="B3" s="20"/>
      <c r="C3" s="20"/>
      <c r="D3" s="7" t="s">
        <v>21</v>
      </c>
      <c r="E3" s="7" t="s">
        <v>21</v>
      </c>
      <c r="F3" s="7" t="s">
        <v>21</v>
      </c>
      <c r="G3" s="9" t="s">
        <v>24</v>
      </c>
      <c r="H3" s="9" t="s">
        <v>29</v>
      </c>
      <c r="I3" s="11" t="s">
        <v>26</v>
      </c>
    </row>
    <row r="4" spans="2:14" x14ac:dyDescent="0.35">
      <c r="B4" s="20"/>
      <c r="C4" s="20"/>
      <c r="D4" s="7" t="s">
        <v>33</v>
      </c>
      <c r="E4" s="7" t="s">
        <v>33</v>
      </c>
      <c r="F4" s="7" t="s">
        <v>32</v>
      </c>
      <c r="G4" s="9" t="s">
        <v>33</v>
      </c>
      <c r="H4" s="9" t="s">
        <v>33</v>
      </c>
      <c r="I4" s="11" t="s">
        <v>34</v>
      </c>
    </row>
    <row r="5" spans="2:14" x14ac:dyDescent="0.35">
      <c r="B5" s="20"/>
      <c r="C5" s="20"/>
      <c r="D5" s="7" t="s">
        <v>22</v>
      </c>
      <c r="E5" s="7" t="s">
        <v>38</v>
      </c>
      <c r="F5" s="7" t="s">
        <v>39</v>
      </c>
      <c r="G5" s="9" t="s">
        <v>25</v>
      </c>
      <c r="H5" s="9" t="s">
        <v>25</v>
      </c>
      <c r="I5" s="11" t="s">
        <v>37</v>
      </c>
    </row>
    <row r="6" spans="2:14" x14ac:dyDescent="0.35">
      <c r="B6" s="2">
        <v>1</v>
      </c>
      <c r="C6" s="1" t="s">
        <v>30</v>
      </c>
      <c r="D6" s="16">
        <v>24</v>
      </c>
      <c r="E6" s="13">
        <v>12</v>
      </c>
      <c r="F6" s="13">
        <v>6</v>
      </c>
      <c r="G6" s="10"/>
      <c r="H6" s="14">
        <v>1</v>
      </c>
      <c r="I6" s="15">
        <v>500</v>
      </c>
      <c r="J6">
        <f t="shared" ref="J6:J20" si="0">25*24</f>
        <v>600</v>
      </c>
      <c r="K6">
        <f t="shared" ref="K6:L20" si="1">25*12</f>
        <v>300</v>
      </c>
      <c r="L6">
        <f t="shared" si="1"/>
        <v>300</v>
      </c>
      <c r="M6">
        <f t="shared" ref="M6" si="2">+G6*1300</f>
        <v>0</v>
      </c>
      <c r="N6">
        <f t="shared" ref="N6" si="3">+I6*2</f>
        <v>1000</v>
      </c>
    </row>
    <row r="7" spans="2:14" x14ac:dyDescent="0.35">
      <c r="B7" s="2">
        <v>2</v>
      </c>
      <c r="C7" s="1" t="s">
        <v>14</v>
      </c>
      <c r="D7" s="13">
        <f>+D6</f>
        <v>24</v>
      </c>
      <c r="E7" s="13">
        <f t="shared" ref="E7:E20" si="4">+E6</f>
        <v>12</v>
      </c>
      <c r="F7" s="13">
        <f t="shared" ref="F7:F20" si="5">+F6</f>
        <v>6</v>
      </c>
      <c r="G7" s="10"/>
      <c r="H7" s="14">
        <f t="shared" ref="H7" si="6">+H6</f>
        <v>1</v>
      </c>
      <c r="I7" s="15">
        <v>200</v>
      </c>
      <c r="J7">
        <f t="shared" si="0"/>
        <v>600</v>
      </c>
      <c r="K7">
        <f t="shared" si="1"/>
        <v>300</v>
      </c>
      <c r="L7">
        <f t="shared" si="1"/>
        <v>300</v>
      </c>
      <c r="M7">
        <f>+G7*1300</f>
        <v>0</v>
      </c>
      <c r="N7">
        <f>+I7*2</f>
        <v>400</v>
      </c>
    </row>
    <row r="8" spans="2:14" x14ac:dyDescent="0.35">
      <c r="B8" s="2">
        <v>3</v>
      </c>
      <c r="C8" s="1" t="s">
        <v>7</v>
      </c>
      <c r="D8" s="8">
        <f t="shared" ref="D8:D20" si="7">+D7</f>
        <v>24</v>
      </c>
      <c r="E8" s="8">
        <f t="shared" si="4"/>
        <v>12</v>
      </c>
      <c r="F8" s="8">
        <f t="shared" si="5"/>
        <v>6</v>
      </c>
      <c r="G8" s="14">
        <v>1</v>
      </c>
      <c r="H8" s="10"/>
      <c r="I8" s="12">
        <f>+I7</f>
        <v>200</v>
      </c>
      <c r="J8">
        <f t="shared" si="0"/>
        <v>600</v>
      </c>
      <c r="K8">
        <f t="shared" si="1"/>
        <v>300</v>
      </c>
      <c r="L8">
        <f t="shared" si="1"/>
        <v>300</v>
      </c>
      <c r="M8">
        <f>+G8*1300</f>
        <v>1300</v>
      </c>
      <c r="N8">
        <f>+I8*2</f>
        <v>400</v>
      </c>
    </row>
    <row r="9" spans="2:14" x14ac:dyDescent="0.35">
      <c r="B9" s="2">
        <v>4</v>
      </c>
      <c r="C9" s="1" t="s">
        <v>13</v>
      </c>
      <c r="D9" s="8">
        <f t="shared" si="7"/>
        <v>24</v>
      </c>
      <c r="E9" s="8">
        <f t="shared" si="4"/>
        <v>12</v>
      </c>
      <c r="F9" s="8">
        <f t="shared" si="5"/>
        <v>6</v>
      </c>
      <c r="G9" s="14">
        <v>1</v>
      </c>
      <c r="H9" s="10"/>
      <c r="I9" s="12">
        <f t="shared" ref="I9:I20" si="8">+I8</f>
        <v>200</v>
      </c>
      <c r="J9">
        <f t="shared" si="0"/>
        <v>600</v>
      </c>
      <c r="K9">
        <f t="shared" si="1"/>
        <v>300</v>
      </c>
      <c r="L9">
        <f t="shared" si="1"/>
        <v>300</v>
      </c>
      <c r="M9">
        <f>+G9*1300</f>
        <v>1300</v>
      </c>
      <c r="N9">
        <f>+I9*2</f>
        <v>400</v>
      </c>
    </row>
    <row r="10" spans="2:14" x14ac:dyDescent="0.35">
      <c r="B10" s="2">
        <v>5</v>
      </c>
      <c r="C10" s="1" t="s">
        <v>2</v>
      </c>
      <c r="D10" s="13">
        <f t="shared" si="7"/>
        <v>24</v>
      </c>
      <c r="E10" s="13">
        <f t="shared" si="4"/>
        <v>12</v>
      </c>
      <c r="F10" s="13">
        <f t="shared" si="5"/>
        <v>6</v>
      </c>
      <c r="G10" s="14">
        <v>1</v>
      </c>
      <c r="H10" s="10"/>
      <c r="I10" s="15">
        <f t="shared" si="8"/>
        <v>200</v>
      </c>
      <c r="J10">
        <f>25*24</f>
        <v>600</v>
      </c>
      <c r="K10">
        <f>25*12</f>
        <v>300</v>
      </c>
      <c r="L10">
        <f>25*12</f>
        <v>300</v>
      </c>
      <c r="M10">
        <f>+G10*1300</f>
        <v>1300</v>
      </c>
      <c r="N10">
        <f>+I10*2</f>
        <v>400</v>
      </c>
    </row>
    <row r="11" spans="2:14" x14ac:dyDescent="0.35">
      <c r="B11" s="2">
        <v>6</v>
      </c>
      <c r="C11" s="1" t="s">
        <v>4</v>
      </c>
      <c r="D11" s="13">
        <f t="shared" si="7"/>
        <v>24</v>
      </c>
      <c r="E11" s="13">
        <f t="shared" si="4"/>
        <v>12</v>
      </c>
      <c r="F11" s="13">
        <f t="shared" si="5"/>
        <v>6</v>
      </c>
      <c r="G11" s="14">
        <v>1</v>
      </c>
      <c r="H11" s="10"/>
      <c r="I11" s="15">
        <f t="shared" si="8"/>
        <v>200</v>
      </c>
      <c r="J11">
        <f t="shared" si="0"/>
        <v>600</v>
      </c>
      <c r="K11">
        <f t="shared" si="1"/>
        <v>300</v>
      </c>
      <c r="L11">
        <f t="shared" si="1"/>
        <v>300</v>
      </c>
      <c r="M11">
        <f t="shared" ref="M11:M20" si="9">+G11*1300</f>
        <v>1300</v>
      </c>
      <c r="N11">
        <f t="shared" ref="N11:N20" si="10">+I11*2</f>
        <v>400</v>
      </c>
    </row>
    <row r="12" spans="2:14" x14ac:dyDescent="0.35">
      <c r="B12" s="2">
        <v>7</v>
      </c>
      <c r="C12" s="1" t="s">
        <v>11</v>
      </c>
      <c r="D12" s="13">
        <f t="shared" si="7"/>
        <v>24</v>
      </c>
      <c r="E12" s="13">
        <f t="shared" si="4"/>
        <v>12</v>
      </c>
      <c r="F12" s="13">
        <f t="shared" si="5"/>
        <v>6</v>
      </c>
      <c r="G12" s="14">
        <v>1</v>
      </c>
      <c r="H12" s="10"/>
      <c r="I12" s="15">
        <f t="shared" si="8"/>
        <v>200</v>
      </c>
      <c r="J12">
        <f t="shared" si="0"/>
        <v>600</v>
      </c>
      <c r="K12">
        <f t="shared" si="1"/>
        <v>300</v>
      </c>
      <c r="L12">
        <f t="shared" si="1"/>
        <v>300</v>
      </c>
      <c r="M12">
        <f>+G12*1300</f>
        <v>1300</v>
      </c>
      <c r="N12">
        <f>+I12*2</f>
        <v>400</v>
      </c>
    </row>
    <row r="13" spans="2:14" x14ac:dyDescent="0.35">
      <c r="B13" s="2">
        <v>8</v>
      </c>
      <c r="C13" s="1" t="s">
        <v>12</v>
      </c>
      <c r="D13" s="13">
        <f t="shared" si="7"/>
        <v>24</v>
      </c>
      <c r="E13" s="13">
        <f t="shared" si="4"/>
        <v>12</v>
      </c>
      <c r="F13" s="13">
        <f t="shared" si="5"/>
        <v>6</v>
      </c>
      <c r="G13" s="14">
        <v>1</v>
      </c>
      <c r="H13" s="10"/>
      <c r="I13" s="15">
        <f t="shared" si="8"/>
        <v>200</v>
      </c>
      <c r="J13">
        <f t="shared" si="0"/>
        <v>600</v>
      </c>
      <c r="K13">
        <f t="shared" si="1"/>
        <v>300</v>
      </c>
      <c r="L13">
        <f t="shared" si="1"/>
        <v>300</v>
      </c>
      <c r="M13">
        <f>+G13*1300</f>
        <v>1300</v>
      </c>
      <c r="N13">
        <f>+I13*2</f>
        <v>400</v>
      </c>
    </row>
    <row r="14" spans="2:14" x14ac:dyDescent="0.35">
      <c r="B14" s="2">
        <v>9</v>
      </c>
      <c r="C14" s="1" t="s">
        <v>5</v>
      </c>
      <c r="D14" s="8">
        <f t="shared" si="7"/>
        <v>24</v>
      </c>
      <c r="E14" s="8">
        <f t="shared" si="4"/>
        <v>12</v>
      </c>
      <c r="F14" s="8">
        <f t="shared" si="5"/>
        <v>6</v>
      </c>
      <c r="G14" s="14"/>
      <c r="H14" s="10">
        <v>1</v>
      </c>
      <c r="I14" s="15">
        <f t="shared" si="8"/>
        <v>200</v>
      </c>
      <c r="J14">
        <f t="shared" si="0"/>
        <v>600</v>
      </c>
      <c r="K14">
        <f t="shared" si="1"/>
        <v>300</v>
      </c>
      <c r="L14">
        <f t="shared" si="1"/>
        <v>300</v>
      </c>
      <c r="M14">
        <f t="shared" si="9"/>
        <v>0</v>
      </c>
      <c r="N14">
        <f t="shared" si="10"/>
        <v>400</v>
      </c>
    </row>
    <row r="15" spans="2:14" x14ac:dyDescent="0.35">
      <c r="B15" s="2">
        <v>10</v>
      </c>
      <c r="C15" s="1" t="s">
        <v>6</v>
      </c>
      <c r="D15" s="8">
        <f t="shared" si="7"/>
        <v>24</v>
      </c>
      <c r="E15" s="8">
        <f t="shared" si="4"/>
        <v>12</v>
      </c>
      <c r="F15" s="8">
        <f t="shared" si="5"/>
        <v>6</v>
      </c>
      <c r="G15" s="14"/>
      <c r="H15" s="10">
        <v>1</v>
      </c>
      <c r="I15" s="12">
        <f t="shared" si="8"/>
        <v>200</v>
      </c>
      <c r="J15">
        <f t="shared" si="0"/>
        <v>600</v>
      </c>
      <c r="K15">
        <f t="shared" si="1"/>
        <v>300</v>
      </c>
      <c r="L15">
        <f t="shared" si="1"/>
        <v>300</v>
      </c>
      <c r="M15">
        <f t="shared" si="9"/>
        <v>0</v>
      </c>
      <c r="N15">
        <f t="shared" si="10"/>
        <v>400</v>
      </c>
    </row>
    <row r="16" spans="2:14" x14ac:dyDescent="0.35">
      <c r="B16" s="2">
        <v>11</v>
      </c>
      <c r="C16" s="1" t="s">
        <v>3</v>
      </c>
      <c r="D16" s="8">
        <f t="shared" si="7"/>
        <v>24</v>
      </c>
      <c r="E16" s="8">
        <f t="shared" si="4"/>
        <v>12</v>
      </c>
      <c r="F16" s="8">
        <f t="shared" si="5"/>
        <v>6</v>
      </c>
      <c r="G16" s="14"/>
      <c r="H16" s="10">
        <v>1</v>
      </c>
      <c r="I16" s="15">
        <f t="shared" si="8"/>
        <v>200</v>
      </c>
      <c r="J16">
        <f t="shared" si="0"/>
        <v>600</v>
      </c>
      <c r="K16">
        <f t="shared" si="1"/>
        <v>300</v>
      </c>
      <c r="L16">
        <f t="shared" si="1"/>
        <v>300</v>
      </c>
      <c r="M16">
        <f>+G16*1300</f>
        <v>0</v>
      </c>
      <c r="N16">
        <f>+I16*2</f>
        <v>400</v>
      </c>
    </row>
    <row r="17" spans="2:14" x14ac:dyDescent="0.35">
      <c r="B17" s="2">
        <v>12</v>
      </c>
      <c r="C17" s="1" t="s">
        <v>31</v>
      </c>
      <c r="D17" s="8">
        <f t="shared" si="7"/>
        <v>24</v>
      </c>
      <c r="E17" s="8">
        <f t="shared" si="4"/>
        <v>12</v>
      </c>
      <c r="F17" s="8">
        <f t="shared" si="5"/>
        <v>6</v>
      </c>
      <c r="G17" s="14">
        <v>1</v>
      </c>
      <c r="H17" s="10"/>
      <c r="I17" s="15">
        <f t="shared" si="8"/>
        <v>200</v>
      </c>
      <c r="J17">
        <f t="shared" si="0"/>
        <v>600</v>
      </c>
      <c r="K17">
        <f t="shared" si="1"/>
        <v>300</v>
      </c>
      <c r="L17">
        <f t="shared" si="1"/>
        <v>300</v>
      </c>
      <c r="M17">
        <f>+G17*1300</f>
        <v>1300</v>
      </c>
      <c r="N17">
        <f>+I17*2</f>
        <v>400</v>
      </c>
    </row>
    <row r="18" spans="2:14" x14ac:dyDescent="0.35">
      <c r="B18" s="2">
        <v>13</v>
      </c>
      <c r="C18" s="1" t="s">
        <v>15</v>
      </c>
      <c r="D18" s="13">
        <f t="shared" si="7"/>
        <v>24</v>
      </c>
      <c r="E18" s="13">
        <f t="shared" si="4"/>
        <v>12</v>
      </c>
      <c r="F18" s="13">
        <f t="shared" si="5"/>
        <v>6</v>
      </c>
      <c r="G18" s="14">
        <v>1</v>
      </c>
      <c r="H18" s="10"/>
      <c r="I18" s="15">
        <f t="shared" si="8"/>
        <v>200</v>
      </c>
      <c r="J18">
        <f t="shared" si="0"/>
        <v>600</v>
      </c>
      <c r="K18">
        <f t="shared" si="1"/>
        <v>300</v>
      </c>
      <c r="L18">
        <f t="shared" si="1"/>
        <v>300</v>
      </c>
      <c r="M18">
        <f t="shared" si="9"/>
        <v>1300</v>
      </c>
      <c r="N18">
        <f t="shared" si="10"/>
        <v>400</v>
      </c>
    </row>
    <row r="19" spans="2:14" x14ac:dyDescent="0.35">
      <c r="B19" s="2">
        <v>14</v>
      </c>
      <c r="C19" s="1" t="s">
        <v>16</v>
      </c>
      <c r="D19" s="13">
        <f t="shared" si="7"/>
        <v>24</v>
      </c>
      <c r="E19" s="13">
        <f t="shared" si="4"/>
        <v>12</v>
      </c>
      <c r="F19" s="13">
        <f t="shared" si="5"/>
        <v>6</v>
      </c>
      <c r="G19" s="14">
        <v>1</v>
      </c>
      <c r="H19" s="10"/>
      <c r="I19" s="15">
        <f t="shared" si="8"/>
        <v>200</v>
      </c>
      <c r="J19">
        <f t="shared" si="0"/>
        <v>600</v>
      </c>
      <c r="K19">
        <f t="shared" si="1"/>
        <v>300</v>
      </c>
      <c r="L19">
        <f t="shared" si="1"/>
        <v>300</v>
      </c>
      <c r="M19">
        <f t="shared" si="9"/>
        <v>1300</v>
      </c>
      <c r="N19">
        <f t="shared" si="10"/>
        <v>400</v>
      </c>
    </row>
    <row r="20" spans="2:14" x14ac:dyDescent="0.35">
      <c r="B20" s="2">
        <v>15</v>
      </c>
      <c r="C20" s="1" t="s">
        <v>17</v>
      </c>
      <c r="D20" s="13">
        <f t="shared" si="7"/>
        <v>24</v>
      </c>
      <c r="E20" s="13">
        <f t="shared" si="4"/>
        <v>12</v>
      </c>
      <c r="F20" s="13">
        <f t="shared" si="5"/>
        <v>6</v>
      </c>
      <c r="G20" s="14">
        <v>1</v>
      </c>
      <c r="H20" s="10"/>
      <c r="I20" s="15">
        <f t="shared" si="8"/>
        <v>200</v>
      </c>
      <c r="J20">
        <f t="shared" si="0"/>
        <v>600</v>
      </c>
      <c r="K20">
        <f t="shared" si="1"/>
        <v>300</v>
      </c>
      <c r="L20">
        <f t="shared" si="1"/>
        <v>300</v>
      </c>
      <c r="M20">
        <f t="shared" si="9"/>
        <v>1300</v>
      </c>
      <c r="N20">
        <f t="shared" si="10"/>
        <v>400</v>
      </c>
    </row>
    <row r="21" spans="2:14" ht="14.5" customHeight="1" x14ac:dyDescent="0.35">
      <c r="B21" s="25" t="s">
        <v>36</v>
      </c>
      <c r="C21" s="25"/>
      <c r="D21" s="8">
        <f>+SUM(D6:D20)</f>
        <v>360</v>
      </c>
      <c r="E21" s="8">
        <f>+SUM(E6:E20)</f>
        <v>180</v>
      </c>
      <c r="F21" s="8">
        <f>+SUM(F6:F20)</f>
        <v>90</v>
      </c>
      <c r="G21" s="10">
        <f>+SUM(G6:G20)*18</f>
        <v>180</v>
      </c>
      <c r="H21" s="10">
        <f>+SUM(H6:H20)*18</f>
        <v>90</v>
      </c>
      <c r="I21" s="12">
        <f>+SUM(I6:I20)</f>
        <v>3300</v>
      </c>
      <c r="J21">
        <f t="shared" ref="J21:L21" si="11">+SUM(J6:J20)</f>
        <v>9000</v>
      </c>
      <c r="K21">
        <f t="shared" si="11"/>
        <v>4500</v>
      </c>
      <c r="L21">
        <f t="shared" si="11"/>
        <v>4500</v>
      </c>
      <c r="M21">
        <f>+SUM(M6:M20)</f>
        <v>13000</v>
      </c>
      <c r="N21">
        <f>+SUM(N6:N20)</f>
        <v>6600</v>
      </c>
    </row>
    <row r="22" spans="2:14" x14ac:dyDescent="0.35">
      <c r="B22" s="25" t="s">
        <v>35</v>
      </c>
      <c r="C22" s="25"/>
      <c r="D22" s="23">
        <f>D21+E21+F21</f>
        <v>630</v>
      </c>
      <c r="E22" s="23"/>
      <c r="F22" s="23"/>
      <c r="G22" s="24">
        <f>+G21+H21</f>
        <v>270</v>
      </c>
      <c r="H22" s="24"/>
      <c r="I22" s="12">
        <f>+I21</f>
        <v>3300</v>
      </c>
      <c r="J22" s="22"/>
      <c r="K22" s="22"/>
      <c r="L22" s="22"/>
      <c r="M22" s="22"/>
      <c r="N22" s="22"/>
    </row>
    <row r="23" spans="2:14" x14ac:dyDescent="0.35">
      <c r="B23" s="25" t="s">
        <v>40</v>
      </c>
      <c r="C23" s="25"/>
      <c r="D23" s="23">
        <v>384</v>
      </c>
      <c r="E23" s="23"/>
      <c r="F23" s="23"/>
      <c r="G23" s="24">
        <f>216</f>
        <v>216</v>
      </c>
      <c r="H23" s="24"/>
      <c r="I23" s="12">
        <v>2500</v>
      </c>
      <c r="J23" s="3"/>
      <c r="K23" s="3"/>
      <c r="L23" s="3"/>
      <c r="M23" s="3"/>
      <c r="N23" s="3"/>
    </row>
    <row r="24" spans="2:14" x14ac:dyDescent="0.35">
      <c r="B24" s="25" t="s">
        <v>41</v>
      </c>
      <c r="C24" s="25"/>
      <c r="D24" s="23">
        <f>+D22-D23</f>
        <v>246</v>
      </c>
      <c r="E24" s="23"/>
      <c r="F24" s="23"/>
      <c r="G24" s="24">
        <f>+G22-G23</f>
        <v>54</v>
      </c>
      <c r="H24" s="24"/>
      <c r="I24" s="12">
        <f>+I22-I23</f>
        <v>800</v>
      </c>
      <c r="J24" s="3"/>
      <c r="K24" s="3"/>
      <c r="L24" s="3"/>
      <c r="M24" s="3"/>
      <c r="N24" s="3"/>
    </row>
    <row r="25" spans="2:14" x14ac:dyDescent="0.35">
      <c r="D25" s="5"/>
      <c r="J25" s="3"/>
      <c r="K25" s="3"/>
      <c r="L25" s="3"/>
      <c r="M25" s="3"/>
      <c r="N25" s="3"/>
    </row>
    <row r="26" spans="2:14" x14ac:dyDescent="0.35">
      <c r="D26" s="5"/>
      <c r="J26" s="3"/>
      <c r="K26" s="3"/>
      <c r="L26" s="3"/>
      <c r="M26" s="3"/>
      <c r="N26" s="3"/>
    </row>
    <row r="27" spans="2:14" x14ac:dyDescent="0.35">
      <c r="D27" s="5"/>
      <c r="J27" s="3"/>
      <c r="K27" s="3"/>
      <c r="L27" s="3"/>
      <c r="M27" s="3"/>
      <c r="N27" s="3"/>
    </row>
    <row r="28" spans="2:14" x14ac:dyDescent="0.35">
      <c r="D28" s="5"/>
      <c r="J28" s="3"/>
      <c r="K28" s="3"/>
      <c r="L28" s="3"/>
      <c r="M28" s="3"/>
      <c r="N28" s="3"/>
    </row>
    <row r="29" spans="2:14" x14ac:dyDescent="0.35">
      <c r="B29" s="2">
        <v>14</v>
      </c>
      <c r="C29" s="1" t="s">
        <v>8</v>
      </c>
    </row>
    <row r="30" spans="2:14" x14ac:dyDescent="0.35">
      <c r="B30" s="2">
        <v>15</v>
      </c>
      <c r="C30" s="1" t="s">
        <v>9</v>
      </c>
    </row>
    <row r="31" spans="2:14" x14ac:dyDescent="0.35">
      <c r="B31" s="2">
        <v>16</v>
      </c>
      <c r="C31" s="1" t="s">
        <v>10</v>
      </c>
    </row>
    <row r="32" spans="2:14" x14ac:dyDescent="0.35">
      <c r="B32" s="2">
        <v>17</v>
      </c>
      <c r="C32" s="1" t="s">
        <v>18</v>
      </c>
    </row>
    <row r="33" spans="2:9" x14ac:dyDescent="0.35">
      <c r="B33" s="2">
        <v>18</v>
      </c>
      <c r="C33" s="1" t="s">
        <v>19</v>
      </c>
    </row>
    <row r="34" spans="2:9" x14ac:dyDescent="0.35">
      <c r="B34" s="2">
        <v>19</v>
      </c>
      <c r="C34" s="1" t="s">
        <v>20</v>
      </c>
    </row>
    <row r="45" spans="2:9" x14ac:dyDescent="0.35">
      <c r="D45" s="3">
        <v>630</v>
      </c>
      <c r="G45" s="3">
        <v>15</v>
      </c>
      <c r="I45" s="3">
        <f>+G45*18</f>
        <v>270</v>
      </c>
    </row>
    <row r="47" spans="2:9" x14ac:dyDescent="0.35">
      <c r="G47" s="3">
        <v>10</v>
      </c>
      <c r="I47" s="3">
        <f>+G47*18</f>
        <v>180</v>
      </c>
    </row>
    <row r="48" spans="2:9" x14ac:dyDescent="0.35">
      <c r="G48" s="3">
        <v>2</v>
      </c>
      <c r="I48" s="3">
        <f>+G48*18</f>
        <v>36</v>
      </c>
    </row>
    <row r="49" spans="9:11" x14ac:dyDescent="0.35">
      <c r="I49" s="3">
        <f>+I45-I47-I48</f>
        <v>54</v>
      </c>
      <c r="J49">
        <f>+I49*20</f>
        <v>1080</v>
      </c>
      <c r="K49">
        <f>I49-36</f>
        <v>18</v>
      </c>
    </row>
  </sheetData>
  <mergeCells count="13">
    <mergeCell ref="B23:C23"/>
    <mergeCell ref="B24:C24"/>
    <mergeCell ref="D23:F23"/>
    <mergeCell ref="G23:H23"/>
    <mergeCell ref="D24:F24"/>
    <mergeCell ref="G24:H24"/>
    <mergeCell ref="B2:B5"/>
    <mergeCell ref="C2:C5"/>
    <mergeCell ref="J22:N22"/>
    <mergeCell ref="D22:F22"/>
    <mergeCell ref="G22:H22"/>
    <mergeCell ref="B21:C21"/>
    <mergeCell ref="B22:C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0"/>
  <sheetViews>
    <sheetView workbookViewId="0">
      <selection activeCell="G5" sqref="G5"/>
    </sheetView>
  </sheetViews>
  <sheetFormatPr defaultRowHeight="14.5" x14ac:dyDescent="0.35"/>
  <cols>
    <col min="3" max="3" width="12.54296875" bestFit="1" customWidth="1"/>
    <col min="4" max="4" width="35.7265625" style="28" bestFit="1" customWidth="1"/>
    <col min="5" max="5" width="11.81640625" bestFit="1" customWidth="1"/>
    <col min="6" max="6" width="9.7265625" bestFit="1" customWidth="1"/>
  </cols>
  <sheetData>
    <row r="5" spans="3:7" x14ac:dyDescent="0.35">
      <c r="C5" s="26" t="s">
        <v>59</v>
      </c>
      <c r="D5" s="26" t="s">
        <v>46</v>
      </c>
      <c r="E5" s="26" t="s">
        <v>60</v>
      </c>
      <c r="F5" s="26" t="s">
        <v>63</v>
      </c>
      <c r="G5" s="26" t="s">
        <v>64</v>
      </c>
    </row>
    <row r="6" spans="3:7" x14ac:dyDescent="0.35">
      <c r="C6" s="26">
        <v>7600002848</v>
      </c>
      <c r="D6" s="26" t="s">
        <v>21</v>
      </c>
      <c r="E6" s="26" t="s">
        <v>55</v>
      </c>
      <c r="F6" s="26" t="s">
        <v>54</v>
      </c>
      <c r="G6" s="26">
        <f>24*25</f>
        <v>600</v>
      </c>
    </row>
    <row r="7" spans="3:7" x14ac:dyDescent="0.35">
      <c r="C7" s="26">
        <v>7600002848</v>
      </c>
      <c r="D7" s="26" t="s">
        <v>21</v>
      </c>
      <c r="E7" s="26" t="s">
        <v>56</v>
      </c>
      <c r="F7" s="26" t="s">
        <v>57</v>
      </c>
      <c r="G7" s="26">
        <f>6*25</f>
        <v>150</v>
      </c>
    </row>
    <row r="8" spans="3:7" x14ac:dyDescent="0.35">
      <c r="C8" s="26">
        <v>7600002568</v>
      </c>
      <c r="D8" s="26" t="s">
        <v>24</v>
      </c>
      <c r="E8" s="26" t="s">
        <v>61</v>
      </c>
      <c r="F8" s="26" t="s">
        <v>54</v>
      </c>
      <c r="G8" s="26">
        <v>1300</v>
      </c>
    </row>
    <row r="9" spans="3:7" x14ac:dyDescent="0.35">
      <c r="C9" s="26">
        <v>7500000969</v>
      </c>
      <c r="D9" s="26" t="s">
        <v>26</v>
      </c>
      <c r="E9" s="26" t="s">
        <v>62</v>
      </c>
      <c r="F9" s="26" t="s">
        <v>58</v>
      </c>
      <c r="G9" s="26">
        <f>200*2</f>
        <v>400</v>
      </c>
    </row>
    <row r="10" spans="3:7" x14ac:dyDescent="0.35">
      <c r="G10" s="26">
        <f>SUM(G6:G9)</f>
        <v>2450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topLeftCell="A6" workbookViewId="0">
      <selection activeCell="G7" sqref="G7"/>
    </sheetView>
  </sheetViews>
  <sheetFormatPr defaultRowHeight="14.5" x14ac:dyDescent="0.35"/>
  <cols>
    <col min="2" max="2" width="5.54296875" customWidth="1"/>
    <col min="3" max="3" width="13.453125" customWidth="1"/>
    <col min="4" max="6" width="17" style="19" customWidth="1"/>
    <col min="7" max="7" width="14.7265625" customWidth="1"/>
  </cols>
  <sheetData>
    <row r="2" spans="2:7" x14ac:dyDescent="0.35">
      <c r="B2" s="27"/>
    </row>
    <row r="6" spans="2:7" ht="14.5" customHeight="1" x14ac:dyDescent="0.35">
      <c r="B6" s="20" t="s">
        <v>45</v>
      </c>
      <c r="C6" s="20"/>
      <c r="D6" s="17" t="s">
        <v>50</v>
      </c>
      <c r="E6" s="17" t="s">
        <v>49</v>
      </c>
      <c r="F6" s="17" t="s">
        <v>48</v>
      </c>
      <c r="G6" s="17" t="s">
        <v>47</v>
      </c>
    </row>
    <row r="7" spans="2:7" ht="58" customHeight="1" x14ac:dyDescent="0.35">
      <c r="B7" s="20" t="s">
        <v>46</v>
      </c>
      <c r="C7" s="20"/>
      <c r="D7" s="17" t="s">
        <v>42</v>
      </c>
      <c r="E7" s="17" t="s">
        <v>43</v>
      </c>
      <c r="F7" s="17" t="s">
        <v>44</v>
      </c>
      <c r="G7" s="18" t="s">
        <v>51</v>
      </c>
    </row>
    <row r="8" spans="2:7" ht="37" customHeight="1" x14ac:dyDescent="0.35">
      <c r="B8" s="1" t="s">
        <v>52</v>
      </c>
      <c r="C8" s="1" t="s">
        <v>53</v>
      </c>
      <c r="D8" s="17">
        <v>9476002568</v>
      </c>
      <c r="E8" s="17">
        <v>9476002114</v>
      </c>
      <c r="F8" s="17">
        <v>9464017260</v>
      </c>
      <c r="G8" s="18">
        <v>9400003232</v>
      </c>
    </row>
    <row r="9" spans="2:7" x14ac:dyDescent="0.35">
      <c r="B9" s="1">
        <v>1118</v>
      </c>
      <c r="C9" s="1" t="s">
        <v>14</v>
      </c>
      <c r="D9" s="17">
        <v>1</v>
      </c>
      <c r="E9" s="17">
        <v>1</v>
      </c>
      <c r="F9" s="17">
        <v>3</v>
      </c>
      <c r="G9" s="17">
        <v>200</v>
      </c>
    </row>
    <row r="10" spans="2:7" x14ac:dyDescent="0.35">
      <c r="B10" s="1">
        <v>1159</v>
      </c>
      <c r="C10" s="1" t="s">
        <v>7</v>
      </c>
      <c r="D10" s="17">
        <v>1</v>
      </c>
      <c r="E10" s="17">
        <v>1</v>
      </c>
      <c r="F10" s="17">
        <v>3</v>
      </c>
      <c r="G10" s="17">
        <v>200</v>
      </c>
    </row>
    <row r="11" spans="2:7" x14ac:dyDescent="0.35">
      <c r="B11" s="1">
        <v>1101</v>
      </c>
      <c r="C11" s="1" t="s">
        <v>13</v>
      </c>
      <c r="D11" s="17">
        <v>1</v>
      </c>
      <c r="E11" s="17">
        <v>1</v>
      </c>
      <c r="F11" s="17">
        <v>3</v>
      </c>
      <c r="G11" s="17">
        <v>200</v>
      </c>
    </row>
    <row r="12" spans="2:7" x14ac:dyDescent="0.35">
      <c r="B12" s="1">
        <v>1132</v>
      </c>
      <c r="C12" s="1" t="s">
        <v>2</v>
      </c>
      <c r="D12" s="17">
        <v>1</v>
      </c>
      <c r="E12" s="17">
        <v>1</v>
      </c>
      <c r="F12" s="17">
        <v>3</v>
      </c>
      <c r="G12" s="17">
        <v>200</v>
      </c>
    </row>
    <row r="13" spans="2:7" x14ac:dyDescent="0.35">
      <c r="B13" s="1">
        <v>1120</v>
      </c>
      <c r="C13" s="1" t="s">
        <v>4</v>
      </c>
      <c r="D13" s="17">
        <v>1</v>
      </c>
      <c r="E13" s="17">
        <v>1</v>
      </c>
      <c r="F13" s="17">
        <v>3</v>
      </c>
      <c r="G13" s="17">
        <v>200</v>
      </c>
    </row>
    <row r="14" spans="2:7" x14ac:dyDescent="0.35">
      <c r="B14" s="1">
        <v>1116</v>
      </c>
      <c r="C14" s="1" t="s">
        <v>11</v>
      </c>
      <c r="D14" s="17">
        <v>1</v>
      </c>
      <c r="E14" s="17">
        <v>1</v>
      </c>
      <c r="F14" s="17">
        <v>3</v>
      </c>
      <c r="G14" s="17">
        <v>200</v>
      </c>
    </row>
    <row r="15" spans="2:7" x14ac:dyDescent="0.35">
      <c r="B15" s="1">
        <v>1117</v>
      </c>
      <c r="C15" s="1" t="s">
        <v>12</v>
      </c>
      <c r="D15" s="17">
        <v>1</v>
      </c>
      <c r="E15" s="17">
        <v>1</v>
      </c>
      <c r="F15" s="17">
        <v>3</v>
      </c>
      <c r="G15" s="17">
        <v>200</v>
      </c>
    </row>
    <row r="16" spans="2:7" x14ac:dyDescent="0.35">
      <c r="B16" s="1">
        <v>1102</v>
      </c>
      <c r="C16" s="1" t="s">
        <v>5</v>
      </c>
      <c r="D16" s="17">
        <v>1</v>
      </c>
      <c r="E16" s="17">
        <v>1</v>
      </c>
      <c r="F16" s="17">
        <v>3</v>
      </c>
      <c r="G16" s="17">
        <v>200</v>
      </c>
    </row>
    <row r="17" spans="2:7" ht="29" x14ac:dyDescent="0.35">
      <c r="B17" s="1">
        <v>1152</v>
      </c>
      <c r="C17" s="1" t="s">
        <v>6</v>
      </c>
      <c r="D17" s="17">
        <v>1</v>
      </c>
      <c r="E17" s="17">
        <v>1</v>
      </c>
      <c r="F17" s="17">
        <v>3</v>
      </c>
      <c r="G17" s="17">
        <v>200</v>
      </c>
    </row>
    <row r="18" spans="2:7" x14ac:dyDescent="0.35">
      <c r="B18" s="1">
        <v>1130</v>
      </c>
      <c r="C18" s="1" t="s">
        <v>3</v>
      </c>
      <c r="D18" s="17">
        <v>1</v>
      </c>
      <c r="E18" s="17">
        <v>1</v>
      </c>
      <c r="F18" s="17">
        <v>3</v>
      </c>
      <c r="G18" s="17">
        <v>200</v>
      </c>
    </row>
    <row r="19" spans="2:7" x14ac:dyDescent="0.35">
      <c r="B19" s="1">
        <v>1165</v>
      </c>
      <c r="C19" s="1" t="s">
        <v>31</v>
      </c>
      <c r="D19" s="17">
        <v>1</v>
      </c>
      <c r="E19" s="17">
        <v>1</v>
      </c>
      <c r="F19" s="17">
        <v>3</v>
      </c>
      <c r="G19" s="17">
        <v>200</v>
      </c>
    </row>
    <row r="20" spans="2:7" x14ac:dyDescent="0.35">
      <c r="B20" s="1">
        <v>1107</v>
      </c>
      <c r="C20" s="1" t="s">
        <v>15</v>
      </c>
      <c r="D20" s="17">
        <v>1</v>
      </c>
      <c r="E20" s="17">
        <v>1</v>
      </c>
      <c r="F20" s="17">
        <v>3</v>
      </c>
      <c r="G20" s="17">
        <v>200</v>
      </c>
    </row>
    <row r="21" spans="2:7" x14ac:dyDescent="0.35">
      <c r="B21" s="1">
        <v>1115</v>
      </c>
      <c r="C21" s="1" t="s">
        <v>16</v>
      </c>
      <c r="D21" s="17">
        <v>1</v>
      </c>
      <c r="E21" s="17">
        <v>1</v>
      </c>
      <c r="F21" s="17">
        <v>3</v>
      </c>
      <c r="G21" s="17">
        <v>200</v>
      </c>
    </row>
    <row r="22" spans="2:7" x14ac:dyDescent="0.35">
      <c r="B22" s="1">
        <v>1108</v>
      </c>
      <c r="C22" s="1" t="s">
        <v>17</v>
      </c>
      <c r="D22" s="17">
        <v>1</v>
      </c>
      <c r="E22" s="17">
        <v>1</v>
      </c>
      <c r="F22" s="17">
        <v>3</v>
      </c>
      <c r="G22" s="17">
        <v>200</v>
      </c>
    </row>
    <row r="23" spans="2:7" x14ac:dyDescent="0.35">
      <c r="B23" s="25" t="s">
        <v>35</v>
      </c>
      <c r="C23" s="25"/>
      <c r="D23" s="17">
        <f>SUM(D9:D22)</f>
        <v>14</v>
      </c>
      <c r="E23" s="17">
        <f>SUM(E9:E22)</f>
        <v>14</v>
      </c>
      <c r="F23" s="17">
        <f>SUM(F9:F22)</f>
        <v>42</v>
      </c>
      <c r="G23" s="17">
        <f>SUM(G9:G22)</f>
        <v>2800</v>
      </c>
    </row>
  </sheetData>
  <mergeCells count="3">
    <mergeCell ref="B6:C6"/>
    <mergeCell ref="B7:C7"/>
    <mergeCell ref="B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Banner_Standee_Badges Procureme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2023-10-31T14:08:15Z</dcterms:modified>
</cp:coreProperties>
</file>