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OneDrive\Desktop\"/>
    </mc:Choice>
  </mc:AlternateContent>
  <bookViews>
    <workbookView xWindow="0" yWindow="0" windowWidth="20490" windowHeight="765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M9" i="4"/>
  <c r="N5" i="4" s="1"/>
  <c r="M32" i="4" l="1"/>
  <c r="T30" i="4"/>
  <c r="AB29" i="4"/>
  <c r="L31" i="4"/>
  <c r="I31" i="4"/>
  <c r="J31" i="4"/>
  <c r="K16" i="3" l="1"/>
  <c r="K17" i="3"/>
  <c r="K18" i="3"/>
  <c r="K19" i="3"/>
  <c r="K20" i="3"/>
  <c r="K21" i="3"/>
  <c r="K4" i="3"/>
  <c r="K5" i="3"/>
  <c r="K6" i="3"/>
  <c r="K7" i="3"/>
  <c r="K8" i="3"/>
  <c r="K9" i="3"/>
  <c r="K10" i="3"/>
  <c r="K11" i="3"/>
  <c r="K12" i="3"/>
  <c r="K3" i="3"/>
  <c r="L22" i="1" l="1"/>
  <c r="D9" i="2" l="1"/>
  <c r="E9" i="2"/>
  <c r="F9" i="2"/>
  <c r="G9" i="2"/>
  <c r="H9" i="2"/>
  <c r="K22" i="1" l="1"/>
  <c r="K15" i="1"/>
  <c r="J22" i="1"/>
  <c r="J15" i="1"/>
  <c r="G16" i="1"/>
  <c r="G17" i="1"/>
  <c r="G18" i="1"/>
  <c r="G19" i="1"/>
  <c r="G20" i="1"/>
  <c r="G21" i="1"/>
  <c r="G4" i="1"/>
  <c r="G5" i="1"/>
  <c r="G6" i="1"/>
  <c r="G7" i="1"/>
  <c r="G8" i="1"/>
  <c r="G9" i="1"/>
  <c r="G10" i="1"/>
  <c r="G11" i="1"/>
  <c r="G12" i="1"/>
  <c r="G13" i="1"/>
  <c r="G14" i="1"/>
  <c r="G3" i="1"/>
  <c r="I22" i="1"/>
  <c r="I15" i="1"/>
  <c r="H22" i="1"/>
  <c r="H15" i="1"/>
  <c r="F22" i="1"/>
  <c r="F15" i="1"/>
  <c r="G15" i="1" s="1"/>
  <c r="K23" i="1" l="1"/>
  <c r="H23" i="1"/>
  <c r="I23" i="1"/>
  <c r="F23" i="1"/>
  <c r="J23" i="1"/>
  <c r="G22" i="1"/>
  <c r="E15" i="1"/>
  <c r="E22" i="1"/>
  <c r="D22" i="1"/>
  <c r="D15" i="1"/>
  <c r="E23" i="1" l="1"/>
  <c r="D23" i="1"/>
</calcChain>
</file>

<file path=xl/sharedStrings.xml><?xml version="1.0" encoding="utf-8"?>
<sst xmlns="http://schemas.openxmlformats.org/spreadsheetml/2006/main" count="228" uniqueCount="110">
  <si>
    <t>FY'22</t>
  </si>
  <si>
    <t>FY'23</t>
  </si>
  <si>
    <t>FY'24 TGT</t>
  </si>
  <si>
    <t>FY'24</t>
  </si>
  <si>
    <t>Name</t>
  </si>
  <si>
    <t>Customer City</t>
  </si>
  <si>
    <t>Customer Name</t>
  </si>
  <si>
    <t>APR</t>
  </si>
  <si>
    <t>MAY</t>
  </si>
  <si>
    <t>June Plan</t>
  </si>
  <si>
    <t>June Current Orders</t>
  </si>
  <si>
    <t>CYBER AUTOMOBILES PVT LTD</t>
  </si>
  <si>
    <t>SHYAMALA AUTOMOTIVE</t>
  </si>
  <si>
    <t>Grand Total</t>
  </si>
  <si>
    <t>New Appointments</t>
  </si>
  <si>
    <t>Status</t>
  </si>
  <si>
    <t>Remark</t>
  </si>
  <si>
    <t>LOSHAN BABU LAVANGI</t>
  </si>
  <si>
    <t>VACANT AP 2</t>
  </si>
  <si>
    <t>AMANI AUTO AGENCIES</t>
  </si>
  <si>
    <t>AMALAPURAM</t>
  </si>
  <si>
    <t>ANDHRA AUTO AGENCY</t>
  </si>
  <si>
    <t>VIJAYAWADA</t>
  </si>
  <si>
    <t>AS REDDY MOTORS</t>
  </si>
  <si>
    <t>NELLORE</t>
  </si>
  <si>
    <t>BAKSHI MOTORS</t>
  </si>
  <si>
    <t>CVS WHOLESALE MARKETING</t>
  </si>
  <si>
    <t>PRODDTUR</t>
  </si>
  <si>
    <t>PURNA AUTO AGENCIES</t>
  </si>
  <si>
    <t>VIZAG</t>
  </si>
  <si>
    <t>RAAVI AUTO COMPONENTS</t>
  </si>
  <si>
    <t>GUNTUR</t>
  </si>
  <si>
    <t>S R ASSOCIATES</t>
  </si>
  <si>
    <t>TIRUPATHI</t>
  </si>
  <si>
    <t>SIVAM AGENCIES</t>
  </si>
  <si>
    <t>SRI SAI DHANALAKSHMI AUTOMOBILES</t>
  </si>
  <si>
    <t>TANUKU</t>
  </si>
  <si>
    <t>SRI SAI RAGHAVENDRA MOTOR CYCLES</t>
  </si>
  <si>
    <t>SRI SHABARI ENTERPRISES</t>
  </si>
  <si>
    <t>KURNOOL</t>
  </si>
  <si>
    <t>SRI SHABARI LUBRICANTS</t>
  </si>
  <si>
    <t>SRI SRINIVASA AUTO ENTERPRISES</t>
  </si>
  <si>
    <t>VIJAYALAKSHMI TRADERS</t>
  </si>
  <si>
    <t>SAI GANESH DIESEL WORKS</t>
  </si>
  <si>
    <t>VIZANAGARAM</t>
  </si>
  <si>
    <t>VACANT AP 2  TOTAL</t>
  </si>
  <si>
    <t>LOSHAN BABU TOTAL</t>
  </si>
  <si>
    <t>SRI KANTH AUTO MOBILES</t>
  </si>
  <si>
    <t>UNDER DISCUSSION</t>
  </si>
  <si>
    <t>Order booking till 18th</t>
  </si>
  <si>
    <t>19th</t>
  </si>
  <si>
    <t>20th</t>
  </si>
  <si>
    <t>21st</t>
  </si>
  <si>
    <t>As on 21st</t>
  </si>
  <si>
    <t>OB PLAN</t>
  </si>
  <si>
    <t>Total</t>
  </si>
  <si>
    <t>VENKAT</t>
  </si>
  <si>
    <t xml:space="preserve">LOSHAN </t>
  </si>
  <si>
    <t>VIJAYA</t>
  </si>
  <si>
    <t>BADASHA</t>
  </si>
  <si>
    <t>KISHNA</t>
  </si>
  <si>
    <t>TOTAL</t>
  </si>
  <si>
    <t>AM</t>
  </si>
  <si>
    <t>Code</t>
  </si>
  <si>
    <t>City</t>
  </si>
  <si>
    <t>Signed Target</t>
  </si>
  <si>
    <t>QTY 1 TARGET</t>
  </si>
  <si>
    <t>APR-MAY SALES</t>
  </si>
  <si>
    <t>Q1 BAL</t>
  </si>
  <si>
    <t>TODAY PLAN</t>
  </si>
  <si>
    <t>PRODDATUR</t>
  </si>
  <si>
    <t>TIRUPATI</t>
  </si>
  <si>
    <t>VISAKHAPATNAM</t>
  </si>
  <si>
    <t>AMALLAPURAM</t>
  </si>
  <si>
    <t>JUNE ORDER BOOKING</t>
  </si>
  <si>
    <t>PIRIDI. SAI CHALAM</t>
  </si>
  <si>
    <t>TEANLI</t>
  </si>
  <si>
    <t>DATE</t>
  </si>
  <si>
    <t>DAYS</t>
  </si>
  <si>
    <t>NET VALUE</t>
  </si>
  <si>
    <t>GST VALUE</t>
  </si>
  <si>
    <t>INVOICE NO:-</t>
  </si>
  <si>
    <t>Q3-13615-BAKSHI MOTORS</t>
  </si>
  <si>
    <t>6BImonthlyTOD-2023-Q4-13615-BAKSHI MOTO</t>
  </si>
  <si>
    <t>Q4TOD-2023-Q4-13615-BAKSHI MOTO</t>
  </si>
  <si>
    <t>TC43qEB-2023-Q4-13615-BAKSHI MOTO</t>
  </si>
  <si>
    <t>TC43qGeneral-2023-Q4-13615-BAKSHI MOTO</t>
  </si>
  <si>
    <t>TC45qF/C-2023-Q4-13615-BAKSHI MOTO</t>
  </si>
  <si>
    <t>22-23 Annual TOD-2023-Q4S-13615-BAKSHI MOTO</t>
  </si>
  <si>
    <t>THIS MONTH ADDITIONAL SUPPORT</t>
  </si>
  <si>
    <t>CREDIT NOTES</t>
  </si>
  <si>
    <t>AMOUNT</t>
  </si>
  <si>
    <t>1178-TC35Q-2023-Q3-13615-BAKSHI MOTORS</t>
  </si>
  <si>
    <t>1178-6BImonthlyTOD-2023-Q4-13615-BAKSHI MOTO</t>
  </si>
  <si>
    <t>1178-Q4TOD-2023-Q4-13615-BAKSHI MOTO</t>
  </si>
  <si>
    <t>1178-TC43qEB-2023-Q4-13615-BAKSHI MOTO</t>
  </si>
  <si>
    <t>1178-TC43qGeneral-2023-Q4-13615-BAKSHI MOTO</t>
  </si>
  <si>
    <t>1178-TC45qF/C-2023-Q4-13615-BAKSHI MOTO</t>
  </si>
  <si>
    <t>TOTAL OUTSTANDING AMOUNT TO BE PAID</t>
  </si>
  <si>
    <t>SHOCKER AMOUNT -</t>
  </si>
  <si>
    <t>TOTAL AMOU NT TO BE PAID</t>
  </si>
  <si>
    <t>CP Name</t>
  </si>
  <si>
    <t>Achieving Scheme(Yes or No)</t>
  </si>
  <si>
    <t>FP</t>
  </si>
  <si>
    <t>Clutch </t>
  </si>
  <si>
    <t>VAP</t>
  </si>
  <si>
    <t>ANDHRA AUTO AGENCIES</t>
  </si>
  <si>
    <t>SLAB A</t>
  </si>
  <si>
    <t>SLAB B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</si>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</sst>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333333"/>
      <name val="Segoe UI"/>
      <family val="2"/>
    </font>
    <font>
      <sz val="11"/>
      <color theme="1"/>
      <name val="Calibri"/>
      <family val="2"/>
      <scheme val="minor"/>
    </font>
    <font>
      <b/>
      <sz val="9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Segoe UI"/>
      <family val="2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6F8"/>
        <bgColor indexed="64"/>
      </patternFill>
    </fill>
    <fill>
      <patternFill patternType="solid">
        <fgColor rgb="FFF1F8FB"/>
        <bgColor indexed="64"/>
      </patternFill>
    </fill>
    <fill>
      <patternFill patternType="solid">
        <fgColor rgb="FFDEEAE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505050"/>
      </right>
      <top/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505050"/>
      </bottom>
      <diagonal/>
    </border>
    <border>
      <left/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0" fillId="0" borderId="0" xfId="0" applyFont="1" applyBorder="1"/>
    <xf numFmtId="2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0" fontId="0" fillId="7" borderId="0" xfId="0" applyFill="1"/>
    <xf numFmtId="0" fontId="6" fillId="8" borderId="16" xfId="0" applyFont="1" applyFill="1" applyBorder="1" applyAlignment="1">
      <alignment horizontal="center" vertical="top"/>
    </xf>
    <xf numFmtId="14" fontId="6" fillId="8" borderId="16" xfId="0" applyNumberFormat="1" applyFont="1" applyFill="1" applyBorder="1" applyAlignment="1">
      <alignment horizontal="center" vertical="top"/>
    </xf>
    <xf numFmtId="0" fontId="6" fillId="9" borderId="17" xfId="0" applyFont="1" applyFill="1" applyBorder="1" applyAlignment="1">
      <alignment horizontal="center" vertical="top"/>
    </xf>
    <xf numFmtId="0" fontId="6" fillId="9" borderId="17" xfId="0" applyFont="1" applyFill="1" applyBorder="1" applyAlignment="1">
      <alignment horizontal="left" vertical="top"/>
    </xf>
    <xf numFmtId="14" fontId="6" fillId="9" borderId="17" xfId="0" applyNumberFormat="1" applyFont="1" applyFill="1" applyBorder="1" applyAlignment="1">
      <alignment horizontal="center" vertical="top"/>
    </xf>
    <xf numFmtId="0" fontId="6" fillId="9" borderId="17" xfId="0" applyFont="1" applyFill="1" applyBorder="1" applyAlignment="1">
      <alignment horizontal="right" vertical="top"/>
    </xf>
    <xf numFmtId="0" fontId="6" fillId="8" borderId="17" xfId="0" applyFont="1" applyFill="1" applyBorder="1" applyAlignment="1">
      <alignment horizontal="center" vertical="top"/>
    </xf>
    <xf numFmtId="0" fontId="6" fillId="8" borderId="17" xfId="0" applyFont="1" applyFill="1" applyBorder="1" applyAlignment="1">
      <alignment horizontal="left" vertical="top"/>
    </xf>
    <xf numFmtId="14" fontId="6" fillId="8" borderId="17" xfId="0" applyNumberFormat="1" applyFont="1" applyFill="1" applyBorder="1" applyAlignment="1">
      <alignment horizontal="center" vertical="top"/>
    </xf>
    <xf numFmtId="0" fontId="6" fillId="8" borderId="17" xfId="0" applyFont="1" applyFill="1" applyBorder="1" applyAlignment="1">
      <alignment horizontal="right" vertical="top"/>
    </xf>
    <xf numFmtId="0" fontId="6" fillId="9" borderId="18" xfId="0" applyFont="1" applyFill="1" applyBorder="1" applyAlignment="1">
      <alignment horizontal="left" vertical="top"/>
    </xf>
    <xf numFmtId="0" fontId="6" fillId="8" borderId="18" xfId="0" applyFont="1" applyFill="1" applyBorder="1" applyAlignment="1">
      <alignment horizontal="left" vertical="top"/>
    </xf>
    <xf numFmtId="0" fontId="6" fillId="8" borderId="19" xfId="0" applyFont="1" applyFill="1" applyBorder="1" applyAlignment="1">
      <alignment horizontal="right" vertical="top"/>
    </xf>
    <xf numFmtId="0" fontId="6" fillId="9" borderId="19" xfId="0" applyFont="1" applyFill="1" applyBorder="1" applyAlignment="1">
      <alignment horizontal="right" vertical="top"/>
    </xf>
    <xf numFmtId="0" fontId="8" fillId="9" borderId="1" xfId="0" applyFont="1" applyFill="1" applyBorder="1" applyAlignment="1">
      <alignment horizontal="center" vertical="top"/>
    </xf>
    <xf numFmtId="14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right" vertical="top"/>
    </xf>
    <xf numFmtId="0" fontId="8" fillId="8" borderId="1" xfId="0" applyFont="1" applyFill="1" applyBorder="1" applyAlignment="1">
      <alignment horizontal="center" vertical="top"/>
    </xf>
    <xf numFmtId="14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right" vertical="top"/>
    </xf>
    <xf numFmtId="0" fontId="9" fillId="0" borderId="1" xfId="0" applyFont="1" applyBorder="1"/>
    <xf numFmtId="164" fontId="9" fillId="5" borderId="1" xfId="1" applyNumberFormat="1" applyFont="1" applyFill="1" applyBorder="1"/>
    <xf numFmtId="14" fontId="6" fillId="9" borderId="18" xfId="0" applyNumberFormat="1" applyFont="1" applyFill="1" applyBorder="1" applyAlignment="1">
      <alignment horizontal="center" vertical="top"/>
    </xf>
    <xf numFmtId="14" fontId="6" fillId="8" borderId="18" xfId="0" applyNumberFormat="1" applyFont="1" applyFill="1" applyBorder="1" applyAlignment="1">
      <alignment horizontal="center" vertical="top"/>
    </xf>
    <xf numFmtId="0" fontId="6" fillId="8" borderId="19" xfId="0" applyFont="1" applyFill="1" applyBorder="1" applyAlignment="1">
      <alignment horizontal="center" vertical="top"/>
    </xf>
    <xf numFmtId="0" fontId="6" fillId="9" borderId="19" xfId="0" applyFont="1" applyFill="1" applyBorder="1" applyAlignment="1">
      <alignment horizontal="center" vertical="top"/>
    </xf>
    <xf numFmtId="0" fontId="10" fillId="0" borderId="1" xfId="0" applyFont="1" applyBorder="1"/>
    <xf numFmtId="0" fontId="11" fillId="8" borderId="1" xfId="0" applyFont="1" applyFill="1" applyBorder="1" applyAlignment="1">
      <alignment horizontal="center" vertical="top"/>
    </xf>
    <xf numFmtId="43" fontId="11" fillId="8" borderId="1" xfId="1" applyFont="1" applyFill="1" applyBorder="1" applyAlignment="1">
      <alignment horizontal="left" vertical="top"/>
    </xf>
    <xf numFmtId="43" fontId="11" fillId="8" borderId="1" xfId="1" applyFont="1" applyFill="1" applyBorder="1" applyAlignment="1">
      <alignment horizontal="center" vertical="top"/>
    </xf>
    <xf numFmtId="43" fontId="11" fillId="9" borderId="1" xfId="1" applyFont="1" applyFill="1" applyBorder="1" applyAlignment="1">
      <alignment horizontal="left" vertical="top"/>
    </xf>
    <xf numFmtId="43" fontId="11" fillId="9" borderId="1" xfId="1" applyFont="1" applyFill="1" applyBorder="1" applyAlignment="1">
      <alignment horizontal="center" vertical="top"/>
    </xf>
    <xf numFmtId="164" fontId="10" fillId="5" borderId="1" xfId="1" applyNumberFormat="1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2" workbookViewId="0">
      <selection activeCell="L22" sqref="L22"/>
    </sheetView>
  </sheetViews>
  <sheetFormatPr defaultRowHeight="15" x14ac:dyDescent="0.25"/>
  <cols>
    <col min="1" max="1" width="25.85546875" style="3" bestFit="1" customWidth="1"/>
    <col min="2" max="2" width="15.28515625" style="3" bestFit="1" customWidth="1"/>
    <col min="3" max="3" width="35.28515625" style="3" bestFit="1" customWidth="1"/>
    <col min="4" max="4" width="11.42578125" style="3" bestFit="1" customWidth="1"/>
    <col min="5" max="5" width="9.42578125" style="3" bestFit="1" customWidth="1"/>
    <col min="6" max="6" width="10.7109375" style="3" bestFit="1" customWidth="1"/>
    <col min="7" max="7" width="7" style="3" customWidth="1"/>
    <col min="8" max="8" width="9.140625" style="3"/>
    <col min="9" max="9" width="14.7109375" style="24" bestFit="1" customWidth="1"/>
    <col min="10" max="10" width="13.28515625" style="24" customWidth="1"/>
    <col min="11" max="11" width="14.7109375" style="7" customWidth="1"/>
    <col min="12" max="12" width="15.5703125" style="27" customWidth="1"/>
    <col min="13" max="13" width="9.140625" style="27"/>
    <col min="14" max="16384" width="9.140625" style="3"/>
  </cols>
  <sheetData>
    <row r="1" spans="1:12" ht="15.75" x14ac:dyDescent="0.25">
      <c r="A1" s="1"/>
      <c r="B1" s="1"/>
      <c r="C1" s="1"/>
      <c r="D1" s="2" t="s">
        <v>0</v>
      </c>
      <c r="E1" s="2" t="s">
        <v>1</v>
      </c>
      <c r="F1" s="2" t="s">
        <v>2</v>
      </c>
      <c r="G1" s="2"/>
      <c r="H1" s="2" t="s">
        <v>3</v>
      </c>
      <c r="I1" s="19"/>
      <c r="J1" s="25"/>
      <c r="K1" s="97" t="s">
        <v>10</v>
      </c>
      <c r="L1" s="98" t="s">
        <v>16</v>
      </c>
    </row>
    <row r="2" spans="1:12" ht="15.75" x14ac:dyDescent="0.25">
      <c r="A2" s="1" t="s">
        <v>4</v>
      </c>
      <c r="B2" s="1" t="s">
        <v>5</v>
      </c>
      <c r="C2" s="1" t="s">
        <v>6</v>
      </c>
      <c r="D2" s="2"/>
      <c r="E2" s="2"/>
      <c r="F2" s="2"/>
      <c r="G2" s="2"/>
      <c r="H2" s="2" t="s">
        <v>7</v>
      </c>
      <c r="I2" s="19" t="s">
        <v>8</v>
      </c>
      <c r="J2" s="25" t="s">
        <v>9</v>
      </c>
      <c r="K2" s="97"/>
      <c r="L2" s="99"/>
    </row>
    <row r="3" spans="1:12" ht="15.75" x14ac:dyDescent="0.25">
      <c r="A3" s="4" t="s">
        <v>17</v>
      </c>
      <c r="B3" s="10" t="s">
        <v>22</v>
      </c>
      <c r="C3" s="9" t="s">
        <v>42</v>
      </c>
      <c r="D3" s="11">
        <v>129.45538899999994</v>
      </c>
      <c r="E3" s="16">
        <v>94.87</v>
      </c>
      <c r="F3" s="16">
        <v>66</v>
      </c>
      <c r="G3" s="16">
        <f>F3*28%</f>
        <v>18.48</v>
      </c>
      <c r="H3" s="16">
        <v>3.45</v>
      </c>
      <c r="I3" s="20">
        <v>6.9</v>
      </c>
      <c r="J3" s="20">
        <v>8.3000000000000007</v>
      </c>
      <c r="K3" s="16">
        <v>4</v>
      </c>
      <c r="L3" s="33"/>
    </row>
    <row r="4" spans="1:12" ht="15.75" x14ac:dyDescent="0.25">
      <c r="A4" s="4"/>
      <c r="B4" s="10" t="s">
        <v>22</v>
      </c>
      <c r="C4" s="9" t="s">
        <v>41</v>
      </c>
      <c r="D4" s="11">
        <v>13.933509100000002</v>
      </c>
      <c r="E4" s="16">
        <v>47.69</v>
      </c>
      <c r="F4" s="16">
        <v>62</v>
      </c>
      <c r="G4" s="16">
        <f t="shared" ref="G4:G22" si="0">F4*28%</f>
        <v>17.360000000000003</v>
      </c>
      <c r="H4" s="16">
        <v>0.93</v>
      </c>
      <c r="I4" s="20">
        <v>2.4500000000000002</v>
      </c>
      <c r="J4" s="20">
        <v>5</v>
      </c>
      <c r="K4" s="16">
        <v>3.45</v>
      </c>
      <c r="L4" s="28"/>
    </row>
    <row r="5" spans="1:12" ht="15.75" x14ac:dyDescent="0.25">
      <c r="A5" s="5"/>
      <c r="B5" s="10" t="s">
        <v>22</v>
      </c>
      <c r="C5" s="9" t="s">
        <v>37</v>
      </c>
      <c r="D5" s="12">
        <v>0</v>
      </c>
      <c r="E5" s="16">
        <v>10.38</v>
      </c>
      <c r="F5" s="16">
        <v>33</v>
      </c>
      <c r="G5" s="16">
        <f t="shared" si="0"/>
        <v>9.24</v>
      </c>
      <c r="H5" s="16">
        <v>3.36</v>
      </c>
      <c r="I5" s="20">
        <v>2.88</v>
      </c>
      <c r="J5" s="20">
        <v>4</v>
      </c>
      <c r="K5" s="16">
        <v>1.37</v>
      </c>
    </row>
    <row r="6" spans="1:12" ht="15.75" x14ac:dyDescent="0.25">
      <c r="A6" s="4"/>
      <c r="B6" s="26" t="s">
        <v>22</v>
      </c>
      <c r="C6" s="15" t="s">
        <v>12</v>
      </c>
      <c r="D6" s="11">
        <v>6.2865943000000009</v>
      </c>
      <c r="E6" s="16">
        <v>0</v>
      </c>
      <c r="F6" s="16">
        <v>0</v>
      </c>
      <c r="G6" s="16">
        <f t="shared" si="0"/>
        <v>0</v>
      </c>
      <c r="H6" s="16">
        <v>0</v>
      </c>
      <c r="I6" s="20">
        <v>0</v>
      </c>
      <c r="J6" s="20">
        <v>0</v>
      </c>
      <c r="K6" s="16">
        <v>0</v>
      </c>
    </row>
    <row r="7" spans="1:12" ht="15.75" x14ac:dyDescent="0.25">
      <c r="A7" s="5"/>
      <c r="B7" s="10" t="s">
        <v>31</v>
      </c>
      <c r="C7" s="9" t="s">
        <v>11</v>
      </c>
      <c r="D7" s="11">
        <v>68.498107999999974</v>
      </c>
      <c r="E7" s="16">
        <v>0</v>
      </c>
      <c r="F7" s="16">
        <v>31</v>
      </c>
      <c r="G7" s="16">
        <f t="shared" si="0"/>
        <v>8.6800000000000015</v>
      </c>
      <c r="H7" s="16">
        <v>0</v>
      </c>
      <c r="I7" s="20">
        <v>2.46</v>
      </c>
      <c r="J7" s="20">
        <v>6.3</v>
      </c>
      <c r="K7" s="16">
        <v>2.69</v>
      </c>
    </row>
    <row r="8" spans="1:12" ht="15.75" x14ac:dyDescent="0.25">
      <c r="A8" s="4"/>
      <c r="B8" s="10" t="s">
        <v>31</v>
      </c>
      <c r="C8" s="9" t="s">
        <v>30</v>
      </c>
      <c r="D8" s="12">
        <v>0</v>
      </c>
      <c r="E8" s="16">
        <v>2.7</v>
      </c>
      <c r="F8" s="16">
        <v>18</v>
      </c>
      <c r="G8" s="16">
        <f t="shared" si="0"/>
        <v>5.0400000000000009</v>
      </c>
      <c r="H8" s="16">
        <v>0.28999999999999998</v>
      </c>
      <c r="I8" s="20">
        <v>0.32</v>
      </c>
      <c r="J8" s="20">
        <v>1.5</v>
      </c>
      <c r="K8" s="16">
        <v>0.6</v>
      </c>
    </row>
    <row r="9" spans="1:12" ht="15.75" x14ac:dyDescent="0.25">
      <c r="A9" s="4"/>
      <c r="B9" s="10" t="s">
        <v>24</v>
      </c>
      <c r="C9" s="9" t="s">
        <v>23</v>
      </c>
      <c r="D9" s="11">
        <v>10.901175400000001</v>
      </c>
      <c r="E9" s="16">
        <v>45.46</v>
      </c>
      <c r="F9" s="16">
        <v>55</v>
      </c>
      <c r="G9" s="16">
        <f t="shared" si="0"/>
        <v>15.400000000000002</v>
      </c>
      <c r="H9" s="16">
        <v>5.26</v>
      </c>
      <c r="I9" s="20">
        <v>3.29</v>
      </c>
      <c r="J9" s="20">
        <v>5</v>
      </c>
      <c r="K9" s="16">
        <v>1</v>
      </c>
    </row>
    <row r="10" spans="1:12" ht="15.75" x14ac:dyDescent="0.25">
      <c r="A10" s="4"/>
      <c r="B10" s="10" t="s">
        <v>24</v>
      </c>
      <c r="C10" s="9" t="s">
        <v>34</v>
      </c>
      <c r="D10" s="11">
        <v>11.307027400000001</v>
      </c>
      <c r="E10" s="16">
        <v>25.21</v>
      </c>
      <c r="F10" s="16">
        <v>34</v>
      </c>
      <c r="G10" s="16">
        <f t="shared" si="0"/>
        <v>9.5200000000000014</v>
      </c>
      <c r="H10" s="16">
        <v>0</v>
      </c>
      <c r="I10" s="20">
        <v>0</v>
      </c>
      <c r="J10" s="20">
        <v>0</v>
      </c>
      <c r="K10" s="16">
        <v>0</v>
      </c>
    </row>
    <row r="11" spans="1:12" ht="15.75" x14ac:dyDescent="0.25">
      <c r="A11" s="4"/>
      <c r="B11" s="10" t="s">
        <v>27</v>
      </c>
      <c r="C11" s="9" t="s">
        <v>26</v>
      </c>
      <c r="D11" s="11">
        <v>16.8279116</v>
      </c>
      <c r="E11" s="16">
        <v>31.34</v>
      </c>
      <c r="F11" s="16">
        <v>36</v>
      </c>
      <c r="G11" s="16">
        <f t="shared" si="0"/>
        <v>10.080000000000002</v>
      </c>
      <c r="H11" s="16">
        <v>0</v>
      </c>
      <c r="I11" s="20">
        <v>0.24</v>
      </c>
      <c r="J11" s="20">
        <v>3</v>
      </c>
      <c r="K11" s="16">
        <v>2.59</v>
      </c>
      <c r="L11" s="28"/>
    </row>
    <row r="12" spans="1:12" ht="15.75" x14ac:dyDescent="0.25">
      <c r="A12" s="4"/>
      <c r="B12" s="10" t="s">
        <v>39</v>
      </c>
      <c r="C12" s="9" t="s">
        <v>40</v>
      </c>
      <c r="D12" s="11">
        <v>21.399475599999992</v>
      </c>
      <c r="E12" s="16">
        <v>13.87</v>
      </c>
      <c r="F12" s="16">
        <v>31</v>
      </c>
      <c r="G12" s="16">
        <f t="shared" si="0"/>
        <v>8.6800000000000015</v>
      </c>
      <c r="H12" s="16">
        <v>0.97</v>
      </c>
      <c r="I12" s="20">
        <v>0</v>
      </c>
      <c r="J12" s="20">
        <v>1</v>
      </c>
      <c r="K12" s="16">
        <v>0</v>
      </c>
    </row>
    <row r="13" spans="1:12" ht="15.75" x14ac:dyDescent="0.25">
      <c r="A13" s="4"/>
      <c r="B13" s="10" t="s">
        <v>39</v>
      </c>
      <c r="C13" s="9" t="s">
        <v>38</v>
      </c>
      <c r="D13" s="12">
        <v>0</v>
      </c>
      <c r="E13" s="16">
        <v>3.31</v>
      </c>
      <c r="F13" s="16">
        <v>18</v>
      </c>
      <c r="G13" s="16">
        <f t="shared" si="0"/>
        <v>5.0400000000000009</v>
      </c>
      <c r="H13" s="16">
        <v>0</v>
      </c>
      <c r="I13" s="20">
        <v>0</v>
      </c>
      <c r="J13" s="20">
        <v>1.5</v>
      </c>
      <c r="K13" s="16">
        <v>0</v>
      </c>
    </row>
    <row r="14" spans="1:12" ht="15.75" x14ac:dyDescent="0.25">
      <c r="A14" s="4"/>
      <c r="B14" s="10" t="s">
        <v>33</v>
      </c>
      <c r="C14" s="9" t="s">
        <v>32</v>
      </c>
      <c r="D14" s="11">
        <v>1.0373597999999999</v>
      </c>
      <c r="E14" s="16">
        <v>16.52</v>
      </c>
      <c r="F14" s="16">
        <v>31</v>
      </c>
      <c r="G14" s="16">
        <f t="shared" si="0"/>
        <v>8.6800000000000015</v>
      </c>
      <c r="H14" s="16">
        <v>0</v>
      </c>
      <c r="I14" s="20">
        <v>2.2999999999999998</v>
      </c>
      <c r="J14" s="20">
        <v>1</v>
      </c>
      <c r="K14" s="16">
        <v>0</v>
      </c>
    </row>
    <row r="15" spans="1:12" ht="15.75" x14ac:dyDescent="0.25">
      <c r="A15" s="4" t="s">
        <v>46</v>
      </c>
      <c r="B15" s="94"/>
      <c r="C15" s="95"/>
      <c r="D15" s="13">
        <f>SUM(D3:D14)</f>
        <v>279.64655019999992</v>
      </c>
      <c r="E15" s="13">
        <f>SUM(E3:E14)</f>
        <v>291.34999999999997</v>
      </c>
      <c r="F15" s="13">
        <f>SUM(F3:F14)</f>
        <v>415</v>
      </c>
      <c r="G15" s="16">
        <f>F15*28%</f>
        <v>116.20000000000002</v>
      </c>
      <c r="H15" s="13">
        <f>SUM(H3:H14)</f>
        <v>14.26</v>
      </c>
      <c r="I15" s="23">
        <f>SUM(I3:I14)</f>
        <v>20.84</v>
      </c>
      <c r="J15" s="23">
        <f>SUM(J3:J14)</f>
        <v>36.6</v>
      </c>
      <c r="K15" s="23">
        <f>SUM(K3:K14)</f>
        <v>15.7</v>
      </c>
    </row>
    <row r="16" spans="1:12" ht="15.75" x14ac:dyDescent="0.25">
      <c r="A16" s="4" t="s">
        <v>18</v>
      </c>
      <c r="B16" s="10" t="s">
        <v>22</v>
      </c>
      <c r="C16" s="9" t="s">
        <v>25</v>
      </c>
      <c r="D16" s="11">
        <v>85.912158199999993</v>
      </c>
      <c r="E16" s="16">
        <v>120.27</v>
      </c>
      <c r="F16" s="16">
        <v>134</v>
      </c>
      <c r="G16" s="16">
        <f t="shared" si="0"/>
        <v>37.520000000000003</v>
      </c>
      <c r="H16" s="16">
        <v>2.14</v>
      </c>
      <c r="I16" s="20">
        <v>10.23</v>
      </c>
      <c r="J16" s="20">
        <v>22</v>
      </c>
      <c r="K16" s="16">
        <v>7</v>
      </c>
      <c r="L16" s="28">
        <v>18</v>
      </c>
    </row>
    <row r="17" spans="1:12" ht="15.75" x14ac:dyDescent="0.25">
      <c r="A17" s="4"/>
      <c r="B17" s="10" t="s">
        <v>22</v>
      </c>
      <c r="C17" s="9" t="s">
        <v>21</v>
      </c>
      <c r="D17" s="11">
        <v>5.1372591999999981</v>
      </c>
      <c r="E17" s="16">
        <v>30.02</v>
      </c>
      <c r="F17" s="16">
        <v>35</v>
      </c>
      <c r="G17" s="16">
        <f t="shared" si="0"/>
        <v>9.8000000000000007</v>
      </c>
      <c r="H17" s="16">
        <v>0</v>
      </c>
      <c r="I17" s="20">
        <v>4.16</v>
      </c>
      <c r="J17" s="20">
        <v>4.5</v>
      </c>
      <c r="K17" s="16">
        <v>1.59</v>
      </c>
      <c r="L17" s="33">
        <v>4</v>
      </c>
    </row>
    <row r="18" spans="1:12" ht="15.75" x14ac:dyDescent="0.25">
      <c r="A18" s="4"/>
      <c r="B18" s="10" t="s">
        <v>36</v>
      </c>
      <c r="C18" s="9" t="s">
        <v>35</v>
      </c>
      <c r="D18" s="12">
        <v>0</v>
      </c>
      <c r="E18" s="16">
        <v>1.1299999999999999</v>
      </c>
      <c r="F18" s="16">
        <v>31</v>
      </c>
      <c r="G18" s="16">
        <f t="shared" si="0"/>
        <v>8.6800000000000015</v>
      </c>
      <c r="H18" s="16">
        <v>0</v>
      </c>
      <c r="I18" s="20">
        <v>1.1200000000000001</v>
      </c>
      <c r="J18" s="20">
        <v>1</v>
      </c>
      <c r="K18" s="16">
        <v>0.21</v>
      </c>
      <c r="L18" s="33">
        <v>2</v>
      </c>
    </row>
    <row r="19" spans="1:12" ht="15.75" x14ac:dyDescent="0.25">
      <c r="A19" s="4"/>
      <c r="B19" s="10" t="s">
        <v>20</v>
      </c>
      <c r="C19" s="9" t="s">
        <v>19</v>
      </c>
      <c r="D19" s="11">
        <v>29.4349548</v>
      </c>
      <c r="E19" s="16">
        <v>9.02</v>
      </c>
      <c r="F19" s="16">
        <v>0</v>
      </c>
      <c r="G19" s="16">
        <f t="shared" si="0"/>
        <v>0</v>
      </c>
      <c r="H19" s="16">
        <v>1.01</v>
      </c>
      <c r="I19" s="20">
        <v>0</v>
      </c>
      <c r="J19" s="20">
        <v>2</v>
      </c>
      <c r="K19" s="16">
        <v>0</v>
      </c>
      <c r="L19" s="34">
        <v>1</v>
      </c>
    </row>
    <row r="20" spans="1:12" ht="15.75" x14ac:dyDescent="0.25">
      <c r="A20" s="5"/>
      <c r="B20" s="10" t="s">
        <v>29</v>
      </c>
      <c r="C20" s="9" t="s">
        <v>28</v>
      </c>
      <c r="D20" s="11">
        <v>5.1828028999999995</v>
      </c>
      <c r="E20" s="16">
        <v>14.92</v>
      </c>
      <c r="F20" s="16">
        <v>31</v>
      </c>
      <c r="G20" s="16">
        <f t="shared" si="0"/>
        <v>8.6800000000000015</v>
      </c>
      <c r="H20" s="16">
        <v>0</v>
      </c>
      <c r="I20" s="20">
        <v>1.49</v>
      </c>
      <c r="J20" s="20">
        <v>1</v>
      </c>
      <c r="K20" s="16">
        <v>0.5</v>
      </c>
      <c r="L20" s="33">
        <v>0.5</v>
      </c>
    </row>
    <row r="21" spans="1:12" ht="15.75" x14ac:dyDescent="0.25">
      <c r="B21" s="10" t="s">
        <v>44</v>
      </c>
      <c r="C21" s="9" t="s">
        <v>43</v>
      </c>
      <c r="D21" s="11">
        <v>15.873272500000002</v>
      </c>
      <c r="E21" s="17">
        <v>0</v>
      </c>
      <c r="F21" s="17">
        <v>31</v>
      </c>
      <c r="G21" s="16">
        <f t="shared" si="0"/>
        <v>8.6800000000000015</v>
      </c>
      <c r="H21" s="17">
        <v>0</v>
      </c>
      <c r="I21" s="21">
        <v>3.11</v>
      </c>
      <c r="J21" s="20">
        <v>4.5</v>
      </c>
      <c r="K21" s="16">
        <v>1.37</v>
      </c>
      <c r="L21" s="34">
        <v>4</v>
      </c>
    </row>
    <row r="22" spans="1:12" ht="15.75" x14ac:dyDescent="0.25">
      <c r="A22" s="4" t="s">
        <v>45</v>
      </c>
      <c r="B22" s="94"/>
      <c r="C22" s="95"/>
      <c r="D22" s="14">
        <f>SUM(D16:D21)</f>
        <v>141.54044759999999</v>
      </c>
      <c r="E22" s="14">
        <f>SUM(E16:E21)</f>
        <v>175.35999999999999</v>
      </c>
      <c r="F22" s="14">
        <f>SUM(F16:F21)</f>
        <v>262</v>
      </c>
      <c r="G22" s="16">
        <f t="shared" si="0"/>
        <v>73.360000000000014</v>
      </c>
      <c r="H22" s="14">
        <f>SUM(H16:H21)</f>
        <v>3.1500000000000004</v>
      </c>
      <c r="I22" s="23">
        <f>SUM(I16:I21)</f>
        <v>20.11</v>
      </c>
      <c r="J22" s="23">
        <f>SUM(J16:J21)</f>
        <v>35</v>
      </c>
      <c r="K22" s="23">
        <f>SUM(K16:K21)</f>
        <v>10.670000000000002</v>
      </c>
      <c r="L22" s="35">
        <f>SUM(L16:L21)</f>
        <v>29.5</v>
      </c>
    </row>
    <row r="23" spans="1:12" ht="15.75" x14ac:dyDescent="0.25">
      <c r="A23" s="1" t="s">
        <v>13</v>
      </c>
      <c r="B23" s="1"/>
      <c r="C23" s="1"/>
      <c r="D23" s="6">
        <f>D22+D15</f>
        <v>421.18699779999992</v>
      </c>
      <c r="E23" s="6">
        <f>E22+E15</f>
        <v>466.70999999999992</v>
      </c>
      <c r="F23" s="18">
        <f>F22+F15</f>
        <v>677</v>
      </c>
      <c r="G23" s="6"/>
      <c r="H23" s="18">
        <f>H22+H15</f>
        <v>17.41</v>
      </c>
      <c r="I23" s="22">
        <f>I22+I15</f>
        <v>40.950000000000003</v>
      </c>
      <c r="J23" s="22">
        <f>J22+J15</f>
        <v>71.599999999999994</v>
      </c>
      <c r="K23" s="22">
        <f>K22+K15</f>
        <v>26.37</v>
      </c>
    </row>
    <row r="26" spans="1:12" x14ac:dyDescent="0.25">
      <c r="A26" s="3" t="s">
        <v>14</v>
      </c>
      <c r="D26" s="7" t="s">
        <v>15</v>
      </c>
    </row>
    <row r="27" spans="1:12" x14ac:dyDescent="0.25">
      <c r="B27" s="7">
        <v>1</v>
      </c>
      <c r="C27" s="3" t="s">
        <v>47</v>
      </c>
      <c r="D27" s="96" t="s">
        <v>48</v>
      </c>
      <c r="E27" s="96"/>
    </row>
    <row r="28" spans="1:12" x14ac:dyDescent="0.25">
      <c r="B28" s="7">
        <v>2</v>
      </c>
    </row>
    <row r="29" spans="1:12" x14ac:dyDescent="0.25">
      <c r="B29" s="7">
        <v>3</v>
      </c>
    </row>
    <row r="30" spans="1:12" x14ac:dyDescent="0.25">
      <c r="B30" s="8"/>
    </row>
    <row r="31" spans="1:12" x14ac:dyDescent="0.25">
      <c r="B31" s="8"/>
    </row>
  </sheetData>
  <mergeCells count="5">
    <mergeCell ref="B15:C15"/>
    <mergeCell ref="B22:C22"/>
    <mergeCell ref="D27:E27"/>
    <mergeCell ref="K1:K2"/>
    <mergeCell ref="L1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workbookViewId="0">
      <selection activeCell="G14" sqref="G14"/>
    </sheetView>
  </sheetViews>
  <sheetFormatPr defaultRowHeight="15" x14ac:dyDescent="0.25"/>
  <cols>
    <col min="3" max="3" width="15.140625" customWidth="1"/>
    <col min="4" max="4" width="21.140625" bestFit="1" customWidth="1"/>
    <col min="8" max="8" width="9.85546875" bestFit="1" customWidth="1"/>
  </cols>
  <sheetData>
    <row r="2" spans="3:8" x14ac:dyDescent="0.25">
      <c r="C2" s="29"/>
      <c r="D2" s="29"/>
      <c r="E2" s="100" t="s">
        <v>54</v>
      </c>
      <c r="F2" s="100"/>
      <c r="G2" s="100"/>
      <c r="H2" s="29" t="s">
        <v>55</v>
      </c>
    </row>
    <row r="3" spans="3:8" x14ac:dyDescent="0.25">
      <c r="C3" s="30" t="s">
        <v>4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</row>
    <row r="4" spans="3:8" x14ac:dyDescent="0.25">
      <c r="C4" s="31" t="s">
        <v>56</v>
      </c>
      <c r="D4" s="29">
        <v>40</v>
      </c>
      <c r="E4" s="29">
        <v>1</v>
      </c>
      <c r="F4" s="29">
        <v>1</v>
      </c>
      <c r="G4" s="29">
        <v>8</v>
      </c>
      <c r="H4" s="29">
        <v>50</v>
      </c>
    </row>
    <row r="5" spans="3:8" x14ac:dyDescent="0.25">
      <c r="C5" s="31" t="s">
        <v>57</v>
      </c>
      <c r="D5" s="29">
        <v>22.4</v>
      </c>
      <c r="E5" s="29">
        <v>2</v>
      </c>
      <c r="F5" s="29">
        <v>5</v>
      </c>
      <c r="G5" s="29">
        <v>5</v>
      </c>
      <c r="H5" s="29">
        <v>34.4</v>
      </c>
    </row>
    <row r="6" spans="3:8" x14ac:dyDescent="0.25">
      <c r="C6" s="31" t="s">
        <v>58</v>
      </c>
      <c r="D6" s="29">
        <v>8</v>
      </c>
      <c r="E6" s="29">
        <v>1</v>
      </c>
      <c r="F6" s="29">
        <v>5</v>
      </c>
      <c r="G6" s="29">
        <v>3</v>
      </c>
      <c r="H6" s="29">
        <v>17</v>
      </c>
    </row>
    <row r="7" spans="3:8" x14ac:dyDescent="0.25">
      <c r="C7" s="31" t="s">
        <v>59</v>
      </c>
      <c r="D7" s="29">
        <v>24</v>
      </c>
      <c r="E7" s="29">
        <v>2</v>
      </c>
      <c r="F7" s="29">
        <v>2</v>
      </c>
      <c r="G7" s="29">
        <v>2</v>
      </c>
      <c r="H7" s="29">
        <v>30</v>
      </c>
    </row>
    <row r="8" spans="3:8" x14ac:dyDescent="0.25">
      <c r="C8" s="31" t="s">
        <v>60</v>
      </c>
      <c r="D8" s="29">
        <v>23.18</v>
      </c>
      <c r="E8" s="29">
        <v>15</v>
      </c>
      <c r="F8" s="29">
        <v>10</v>
      </c>
      <c r="G8" s="29">
        <v>4</v>
      </c>
      <c r="H8" s="29">
        <v>52.18</v>
      </c>
    </row>
    <row r="9" spans="3:8" x14ac:dyDescent="0.25">
      <c r="C9" s="31" t="s">
        <v>61</v>
      </c>
      <c r="D9" s="32">
        <f>SUM(D4:D8)</f>
        <v>117.58000000000001</v>
      </c>
      <c r="E9" s="32">
        <f>SUM(E4:E8)</f>
        <v>21</v>
      </c>
      <c r="F9" s="32">
        <f>SUM(F4:F8)</f>
        <v>23</v>
      </c>
      <c r="G9" s="32">
        <f>SUM(G4:G8)</f>
        <v>22</v>
      </c>
      <c r="H9" s="32">
        <f>SUM(H4:H8)</f>
        <v>183.58</v>
      </c>
    </row>
  </sheetData>
  <mergeCells count="1">
    <mergeCell ref="E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opLeftCell="A3" workbookViewId="0">
      <selection activeCell="L17" sqref="L17"/>
    </sheetView>
  </sheetViews>
  <sheetFormatPr defaultRowHeight="15" x14ac:dyDescent="0.25"/>
  <cols>
    <col min="2" max="2" width="22.42578125" bestFit="1" customWidth="1"/>
    <col min="4" max="4" width="35.85546875" bestFit="1" customWidth="1"/>
    <col min="5" max="5" width="16.85546875" bestFit="1" customWidth="1"/>
    <col min="6" max="7" width="13.140625" bestFit="1" customWidth="1"/>
    <col min="11" max="11" width="9.85546875" customWidth="1"/>
  </cols>
  <sheetData>
    <row r="1" spans="2:13" ht="15.75" thickBot="1" x14ac:dyDescent="0.3"/>
    <row r="2" spans="2:13" ht="60.75" thickBot="1" x14ac:dyDescent="0.3">
      <c r="B2" s="36" t="s">
        <v>62</v>
      </c>
      <c r="C2" s="37" t="s">
        <v>63</v>
      </c>
      <c r="D2" s="38" t="s">
        <v>6</v>
      </c>
      <c r="E2" s="37" t="s">
        <v>64</v>
      </c>
      <c r="F2" s="51" t="s">
        <v>76</v>
      </c>
      <c r="G2" s="39" t="s">
        <v>66</v>
      </c>
      <c r="H2" s="40" t="s">
        <v>67</v>
      </c>
      <c r="I2" s="41" t="s">
        <v>74</v>
      </c>
      <c r="J2" s="41" t="s">
        <v>68</v>
      </c>
      <c r="K2" s="41" t="s">
        <v>69</v>
      </c>
    </row>
    <row r="3" spans="2:13" ht="15.75" thickBot="1" x14ac:dyDescent="0.3">
      <c r="B3" s="42" t="s">
        <v>17</v>
      </c>
      <c r="C3" s="43">
        <v>10295</v>
      </c>
      <c r="D3" s="44" t="s">
        <v>42</v>
      </c>
      <c r="E3" s="44" t="s">
        <v>22</v>
      </c>
      <c r="F3" s="43">
        <v>62</v>
      </c>
      <c r="G3" s="43">
        <v>18.48</v>
      </c>
      <c r="H3" s="43">
        <v>10.35</v>
      </c>
      <c r="I3" s="43">
        <v>6.91</v>
      </c>
      <c r="J3" s="43">
        <v>8.1300000000000008</v>
      </c>
      <c r="K3" s="43">
        <f>G3-H3-I3</f>
        <v>1.2200000000000006</v>
      </c>
      <c r="L3" s="49">
        <v>2</v>
      </c>
    </row>
    <row r="4" spans="2:13" ht="15.75" thickBot="1" x14ac:dyDescent="0.3">
      <c r="B4" s="45" t="s">
        <v>17</v>
      </c>
      <c r="C4" s="46">
        <v>15432</v>
      </c>
      <c r="D4" s="47" t="s">
        <v>23</v>
      </c>
      <c r="E4" s="47" t="s">
        <v>24</v>
      </c>
      <c r="F4" s="46">
        <v>55</v>
      </c>
      <c r="G4" s="46">
        <v>15.4</v>
      </c>
      <c r="H4" s="46">
        <v>8.5500000000000007</v>
      </c>
      <c r="I4" s="46">
        <v>3.48</v>
      </c>
      <c r="J4" s="46">
        <v>3.37</v>
      </c>
      <c r="K4" s="43">
        <f t="shared" ref="K4:K12" si="0">G4-H4-I4</f>
        <v>3.3699999999999997</v>
      </c>
    </row>
    <row r="5" spans="2:13" ht="15.75" thickBot="1" x14ac:dyDescent="0.3">
      <c r="B5" s="45" t="s">
        <v>17</v>
      </c>
      <c r="C5" s="46">
        <v>13715</v>
      </c>
      <c r="D5" s="47" t="s">
        <v>26</v>
      </c>
      <c r="E5" s="47" t="s">
        <v>70</v>
      </c>
      <c r="F5" s="46">
        <v>36</v>
      </c>
      <c r="G5" s="46">
        <v>10.08</v>
      </c>
      <c r="H5" s="46">
        <v>0.24</v>
      </c>
      <c r="I5" s="46">
        <v>2.6</v>
      </c>
      <c r="J5" s="46">
        <v>7.24</v>
      </c>
      <c r="K5" s="43">
        <f t="shared" si="0"/>
        <v>7.24</v>
      </c>
    </row>
    <row r="6" spans="2:13" ht="15.75" thickBot="1" x14ac:dyDescent="0.3">
      <c r="B6" s="45" t="s">
        <v>17</v>
      </c>
      <c r="C6" s="46">
        <v>13544</v>
      </c>
      <c r="D6" s="47" t="s">
        <v>41</v>
      </c>
      <c r="E6" s="47" t="s">
        <v>22</v>
      </c>
      <c r="F6" s="46">
        <v>62</v>
      </c>
      <c r="G6" s="46">
        <v>17.36</v>
      </c>
      <c r="H6" s="46">
        <v>3.38</v>
      </c>
      <c r="I6" s="46">
        <v>3.45</v>
      </c>
      <c r="J6" s="46">
        <v>10.53</v>
      </c>
      <c r="K6" s="43">
        <f t="shared" si="0"/>
        <v>10.530000000000001</v>
      </c>
      <c r="L6" s="49">
        <v>2</v>
      </c>
    </row>
    <row r="7" spans="2:13" ht="15.75" thickBot="1" x14ac:dyDescent="0.3">
      <c r="B7" s="45" t="s">
        <v>17</v>
      </c>
      <c r="C7" s="46">
        <v>14999</v>
      </c>
      <c r="D7" s="47" t="s">
        <v>11</v>
      </c>
      <c r="E7" s="47" t="s">
        <v>31</v>
      </c>
      <c r="F7" s="46">
        <v>31</v>
      </c>
      <c r="G7" s="46">
        <v>8.68</v>
      </c>
      <c r="H7" s="46">
        <v>2.46</v>
      </c>
      <c r="I7" s="46">
        <v>2.69</v>
      </c>
      <c r="J7" s="46">
        <v>3.53</v>
      </c>
      <c r="K7" s="43">
        <f t="shared" si="0"/>
        <v>3.53</v>
      </c>
      <c r="L7" s="49">
        <v>1</v>
      </c>
    </row>
    <row r="8" spans="2:13" ht="15.75" thickBot="1" x14ac:dyDescent="0.3">
      <c r="B8" s="45" t="s">
        <v>17</v>
      </c>
      <c r="C8" s="46">
        <v>15466</v>
      </c>
      <c r="D8" s="47" t="s">
        <v>32</v>
      </c>
      <c r="E8" s="47" t="s">
        <v>71</v>
      </c>
      <c r="F8" s="46">
        <v>31</v>
      </c>
      <c r="G8" s="46">
        <v>8.68</v>
      </c>
      <c r="H8" s="46">
        <v>2.2999999999999998</v>
      </c>
      <c r="I8" s="46">
        <v>0</v>
      </c>
      <c r="J8" s="46">
        <v>6.38</v>
      </c>
      <c r="K8" s="43">
        <f t="shared" si="0"/>
        <v>6.38</v>
      </c>
    </row>
    <row r="9" spans="2:13" ht="15.75" thickBot="1" x14ac:dyDescent="0.3">
      <c r="B9" s="45" t="s">
        <v>17</v>
      </c>
      <c r="C9" s="46">
        <v>13082</v>
      </c>
      <c r="D9" s="47" t="s">
        <v>40</v>
      </c>
      <c r="E9" s="47" t="s">
        <v>39</v>
      </c>
      <c r="F9" s="46">
        <v>31</v>
      </c>
      <c r="G9" s="46">
        <v>8.68</v>
      </c>
      <c r="H9" s="46">
        <v>0.97</v>
      </c>
      <c r="I9" s="46">
        <v>0</v>
      </c>
      <c r="J9" s="46">
        <v>7.71</v>
      </c>
      <c r="K9" s="43">
        <f t="shared" si="0"/>
        <v>7.71</v>
      </c>
    </row>
    <row r="10" spans="2:13" ht="15.75" thickBot="1" x14ac:dyDescent="0.3">
      <c r="B10" s="45" t="s">
        <v>17</v>
      </c>
      <c r="C10" s="46">
        <v>15660</v>
      </c>
      <c r="D10" s="47" t="s">
        <v>37</v>
      </c>
      <c r="E10" s="47" t="s">
        <v>22</v>
      </c>
      <c r="F10" s="46">
        <v>33</v>
      </c>
      <c r="G10" s="46">
        <v>9.24</v>
      </c>
      <c r="H10" s="46">
        <v>6.24</v>
      </c>
      <c r="I10" s="46">
        <v>2.54</v>
      </c>
      <c r="J10" s="46">
        <v>0.46</v>
      </c>
      <c r="K10" s="43">
        <f t="shared" si="0"/>
        <v>0.45999999999999996</v>
      </c>
      <c r="L10" s="49">
        <v>1</v>
      </c>
    </row>
    <row r="11" spans="2:13" ht="15.75" thickBot="1" x14ac:dyDescent="0.3">
      <c r="B11" s="45" t="s">
        <v>17</v>
      </c>
      <c r="C11" s="46"/>
      <c r="D11" s="48" t="s">
        <v>30</v>
      </c>
      <c r="E11" s="47"/>
      <c r="F11" s="46">
        <v>18</v>
      </c>
      <c r="G11" s="46">
        <v>5.04</v>
      </c>
      <c r="H11" s="46">
        <v>0.61</v>
      </c>
      <c r="I11" s="46">
        <v>0.5</v>
      </c>
      <c r="J11" s="46">
        <v>3.93</v>
      </c>
      <c r="K11" s="43">
        <f t="shared" si="0"/>
        <v>3.9299999999999997</v>
      </c>
      <c r="L11" s="50">
        <v>1</v>
      </c>
    </row>
    <row r="12" spans="2:13" ht="15.75" thickBot="1" x14ac:dyDescent="0.3">
      <c r="B12" s="45" t="s">
        <v>17</v>
      </c>
      <c r="C12" s="46">
        <v>15389</v>
      </c>
      <c r="D12" s="47" t="s">
        <v>34</v>
      </c>
      <c r="E12" s="47" t="s">
        <v>24</v>
      </c>
      <c r="F12" s="46">
        <v>31</v>
      </c>
      <c r="G12" s="46">
        <v>8.68</v>
      </c>
      <c r="H12" s="46">
        <v>0</v>
      </c>
      <c r="I12" s="46">
        <v>0</v>
      </c>
      <c r="J12" s="46">
        <v>8.68</v>
      </c>
      <c r="K12" s="43">
        <f t="shared" si="0"/>
        <v>8.68</v>
      </c>
    </row>
    <row r="14" spans="2:13" ht="15.75" thickBot="1" x14ac:dyDescent="0.3"/>
    <row r="15" spans="2:13" ht="60.75" thickBot="1" x14ac:dyDescent="0.3">
      <c r="B15" s="36" t="s">
        <v>62</v>
      </c>
      <c r="C15" s="37" t="s">
        <v>63</v>
      </c>
      <c r="D15" s="38" t="s">
        <v>6</v>
      </c>
      <c r="E15" s="37" t="s">
        <v>64</v>
      </c>
      <c r="F15" s="39" t="s">
        <v>65</v>
      </c>
      <c r="G15" s="39" t="s">
        <v>66</v>
      </c>
      <c r="H15" s="40" t="s">
        <v>67</v>
      </c>
      <c r="I15" s="41" t="s">
        <v>74</v>
      </c>
      <c r="J15" s="41" t="s">
        <v>68</v>
      </c>
      <c r="K15" s="41" t="s">
        <v>69</v>
      </c>
    </row>
    <row r="16" spans="2:13" ht="15.75" thickBot="1" x14ac:dyDescent="0.3">
      <c r="B16" s="42" t="s">
        <v>75</v>
      </c>
      <c r="C16" s="43">
        <v>13615</v>
      </c>
      <c r="D16" s="44" t="s">
        <v>25</v>
      </c>
      <c r="E16" s="44" t="s">
        <v>22</v>
      </c>
      <c r="F16" s="43">
        <v>134</v>
      </c>
      <c r="G16" s="43">
        <v>32</v>
      </c>
      <c r="H16" s="43">
        <v>12.37</v>
      </c>
      <c r="I16" s="43">
        <v>14.49</v>
      </c>
      <c r="J16" s="43">
        <v>8</v>
      </c>
      <c r="K16" s="43">
        <f>G16-H16-I16</f>
        <v>5.1400000000000023</v>
      </c>
      <c r="L16" s="49">
        <v>4</v>
      </c>
      <c r="M16" s="49">
        <v>6</v>
      </c>
    </row>
    <row r="17" spans="2:13" ht="15.75" thickBot="1" x14ac:dyDescent="0.3">
      <c r="B17" s="42" t="s">
        <v>75</v>
      </c>
      <c r="C17" s="46"/>
      <c r="D17" s="48" t="s">
        <v>43</v>
      </c>
      <c r="E17" s="47"/>
      <c r="F17" s="46">
        <v>31</v>
      </c>
      <c r="G17" s="46">
        <v>8.68</v>
      </c>
      <c r="H17" s="46">
        <v>3.11</v>
      </c>
      <c r="I17" s="46">
        <v>4.38</v>
      </c>
      <c r="J17" s="46">
        <v>1.19</v>
      </c>
      <c r="K17" s="43">
        <f t="shared" ref="K17:K21" si="1">G17-H17-I17</f>
        <v>1.1900000000000004</v>
      </c>
    </row>
    <row r="18" spans="2:13" ht="15.75" thickBot="1" x14ac:dyDescent="0.3">
      <c r="B18" s="42" t="s">
        <v>75</v>
      </c>
      <c r="C18" s="46"/>
      <c r="D18" s="48" t="s">
        <v>35</v>
      </c>
      <c r="E18" s="47"/>
      <c r="F18" s="46">
        <v>31</v>
      </c>
      <c r="G18" s="46">
        <v>8.68</v>
      </c>
      <c r="H18" s="46">
        <v>1.1200000000000001</v>
      </c>
      <c r="I18" s="46">
        <v>0.94</v>
      </c>
      <c r="J18" s="46">
        <v>6.62</v>
      </c>
      <c r="K18" s="43">
        <f t="shared" si="1"/>
        <v>6.6199999999999992</v>
      </c>
    </row>
    <row r="19" spans="2:13" ht="15.75" thickBot="1" x14ac:dyDescent="0.3">
      <c r="B19" s="42" t="s">
        <v>75</v>
      </c>
      <c r="C19" s="46">
        <v>15418</v>
      </c>
      <c r="D19" s="47" t="s">
        <v>21</v>
      </c>
      <c r="E19" s="47" t="s">
        <v>22</v>
      </c>
      <c r="F19" s="46">
        <v>40</v>
      </c>
      <c r="G19" s="46">
        <v>11.2</v>
      </c>
      <c r="H19" s="46">
        <v>4.16</v>
      </c>
      <c r="I19" s="46">
        <v>1.6</v>
      </c>
      <c r="J19" s="46">
        <v>5.44</v>
      </c>
      <c r="K19" s="43">
        <f t="shared" si="1"/>
        <v>5.4399999999999995</v>
      </c>
      <c r="L19" s="49">
        <v>5</v>
      </c>
      <c r="M19" s="49">
        <v>4</v>
      </c>
    </row>
    <row r="20" spans="2:13" ht="15.75" thickBot="1" x14ac:dyDescent="0.3">
      <c r="B20" s="42" t="s">
        <v>75</v>
      </c>
      <c r="C20" s="46">
        <v>15430</v>
      </c>
      <c r="D20" s="47" t="s">
        <v>28</v>
      </c>
      <c r="E20" s="47" t="s">
        <v>72</v>
      </c>
      <c r="F20" s="46">
        <v>31</v>
      </c>
      <c r="G20" s="46">
        <v>8.68</v>
      </c>
      <c r="H20" s="46">
        <v>1.49</v>
      </c>
      <c r="I20" s="46">
        <v>0.43</v>
      </c>
      <c r="J20" s="46">
        <v>6.76</v>
      </c>
      <c r="K20" s="43">
        <f t="shared" si="1"/>
        <v>6.76</v>
      </c>
    </row>
    <row r="21" spans="2:13" ht="15.75" thickBot="1" x14ac:dyDescent="0.3">
      <c r="B21" s="42" t="s">
        <v>75</v>
      </c>
      <c r="C21" s="46"/>
      <c r="D21" s="48" t="s">
        <v>19</v>
      </c>
      <c r="E21" s="47" t="s">
        <v>73</v>
      </c>
      <c r="F21" s="46">
        <v>31</v>
      </c>
      <c r="G21" s="46">
        <v>8.68</v>
      </c>
      <c r="H21" s="46">
        <v>1.01</v>
      </c>
      <c r="I21" s="46">
        <v>0</v>
      </c>
      <c r="J21" s="46">
        <v>7.67</v>
      </c>
      <c r="K21" s="43">
        <f t="shared" si="1"/>
        <v>7.67</v>
      </c>
      <c r="L21" s="49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B43"/>
  <sheetViews>
    <sheetView workbookViewId="0">
      <selection activeCell="K16" sqref="K16"/>
    </sheetView>
  </sheetViews>
  <sheetFormatPr defaultRowHeight="15" x14ac:dyDescent="0.25"/>
  <cols>
    <col min="6" max="6" width="11.85546875" bestFit="1" customWidth="1"/>
    <col min="7" max="7" width="10.42578125" bestFit="1" customWidth="1"/>
    <col min="9" max="9" width="10" bestFit="1" customWidth="1"/>
    <col min="10" max="10" width="11.5703125" bestFit="1" customWidth="1"/>
    <col min="11" max="11" width="19.7109375" customWidth="1"/>
    <col min="12" max="12" width="13" customWidth="1"/>
    <col min="13" max="13" width="9.7109375" bestFit="1" customWidth="1"/>
    <col min="18" max="18" width="11.85546875" customWidth="1"/>
    <col min="19" max="19" width="44.7109375" bestFit="1" customWidth="1"/>
    <col min="20" max="20" width="11.5703125" bestFit="1" customWidth="1"/>
  </cols>
  <sheetData>
    <row r="4" spans="4:14" x14ac:dyDescent="0.25">
      <c r="D4" s="52"/>
      <c r="E4" s="52"/>
      <c r="F4" s="52"/>
      <c r="G4" s="52"/>
      <c r="K4" s="104" t="s">
        <v>25</v>
      </c>
      <c r="L4" s="104"/>
    </row>
    <row r="5" spans="4:14" ht="43.5" customHeight="1" thickBot="1" x14ac:dyDescent="0.3">
      <c r="F5" s="53">
        <v>101914456</v>
      </c>
      <c r="G5" s="54">
        <v>44978</v>
      </c>
      <c r="K5" s="89" t="s">
        <v>98</v>
      </c>
      <c r="L5" s="92">
        <v>558269</v>
      </c>
      <c r="M5" s="88">
        <v>1040641</v>
      </c>
      <c r="N5">
        <f>M5-M9</f>
        <v>499897</v>
      </c>
    </row>
    <row r="6" spans="4:14" ht="23.25" customHeight="1" thickBot="1" x14ac:dyDescent="0.3">
      <c r="D6" s="55">
        <v>2</v>
      </c>
      <c r="E6" s="56"/>
      <c r="F6" s="55">
        <v>102082718</v>
      </c>
      <c r="G6" s="57">
        <v>44991</v>
      </c>
      <c r="K6" s="90" t="s">
        <v>99</v>
      </c>
      <c r="L6" s="92">
        <v>58000</v>
      </c>
      <c r="M6" s="88">
        <v>82372</v>
      </c>
    </row>
    <row r="7" spans="4:14" ht="31.5" customHeight="1" thickBot="1" x14ac:dyDescent="0.3">
      <c r="D7" s="59">
        <v>3</v>
      </c>
      <c r="E7" s="60"/>
      <c r="F7" s="59">
        <v>908595185</v>
      </c>
      <c r="G7" s="61">
        <v>45068</v>
      </c>
      <c r="K7" s="89" t="s">
        <v>100</v>
      </c>
      <c r="L7" s="91">
        <f>L5-L6</f>
        <v>500269</v>
      </c>
      <c r="M7" s="88">
        <v>58372</v>
      </c>
    </row>
    <row r="8" spans="4:14" ht="15.75" thickBot="1" x14ac:dyDescent="0.3">
      <c r="D8" s="55">
        <v>4</v>
      </c>
      <c r="E8" s="56"/>
      <c r="F8" s="55">
        <v>908603934</v>
      </c>
      <c r="G8" s="57">
        <v>45073</v>
      </c>
      <c r="M8" s="88">
        <v>400000</v>
      </c>
    </row>
    <row r="9" spans="4:14" ht="15.75" thickBot="1" x14ac:dyDescent="0.3">
      <c r="D9" s="59">
        <v>5</v>
      </c>
      <c r="E9" s="60"/>
      <c r="F9" s="59">
        <v>911345264</v>
      </c>
      <c r="G9" s="61">
        <v>45069</v>
      </c>
      <c r="M9">
        <f>SUM(M6:M8)</f>
        <v>540744</v>
      </c>
    </row>
    <row r="10" spans="4:14" ht="15.75" thickBot="1" x14ac:dyDescent="0.3">
      <c r="D10" s="55">
        <v>6</v>
      </c>
      <c r="E10" s="56"/>
      <c r="F10" s="55">
        <v>911345265</v>
      </c>
      <c r="G10" s="57">
        <v>45069</v>
      </c>
    </row>
    <row r="11" spans="4:14" ht="15.75" thickBot="1" x14ac:dyDescent="0.3">
      <c r="D11" s="59">
        <v>7</v>
      </c>
      <c r="E11" s="60"/>
      <c r="F11" s="59">
        <v>911345581</v>
      </c>
      <c r="G11" s="61">
        <v>45071</v>
      </c>
    </row>
    <row r="12" spans="4:14" ht="15.75" thickBot="1" x14ac:dyDescent="0.3">
      <c r="D12" s="55">
        <v>8</v>
      </c>
      <c r="E12" s="56"/>
      <c r="F12" s="55">
        <v>100142873</v>
      </c>
      <c r="G12" s="57">
        <v>45037</v>
      </c>
    </row>
    <row r="13" spans="4:14" ht="15.75" thickBot="1" x14ac:dyDescent="0.3">
      <c r="D13" s="59">
        <v>9</v>
      </c>
      <c r="E13" s="60"/>
      <c r="F13" s="59">
        <v>1400005262</v>
      </c>
      <c r="G13" s="61">
        <v>45092</v>
      </c>
    </row>
    <row r="19" spans="4:28" ht="15.75" thickBot="1" x14ac:dyDescent="0.3"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4:28" ht="15.75" thickBot="1" x14ac:dyDescent="0.3">
      <c r="K20" s="58">
        <v>0</v>
      </c>
      <c r="L20" s="58">
        <v>0</v>
      </c>
      <c r="M20" s="58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4:28" ht="15.75" thickBot="1" x14ac:dyDescent="0.3">
      <c r="D21" s="59">
        <v>5</v>
      </c>
      <c r="E21" s="60"/>
      <c r="K21" s="62">
        <v>0</v>
      </c>
      <c r="L21" s="62">
        <v>0</v>
      </c>
      <c r="M21" s="62">
        <v>0</v>
      </c>
      <c r="Q21" s="61">
        <v>44971</v>
      </c>
      <c r="S21" s="79" t="s">
        <v>90</v>
      </c>
      <c r="T21" s="80" t="s">
        <v>91</v>
      </c>
      <c r="U21" s="77"/>
      <c r="V21" s="59">
        <v>133</v>
      </c>
      <c r="W21" s="62">
        <v>0</v>
      </c>
      <c r="X21" s="62">
        <v>0</v>
      </c>
      <c r="Y21" s="62">
        <v>0</v>
      </c>
      <c r="Z21" s="62">
        <v>0</v>
      </c>
      <c r="AB21" s="52"/>
    </row>
    <row r="22" spans="4:28" ht="15.75" thickBot="1" x14ac:dyDescent="0.3">
      <c r="D22" s="55">
        <v>6</v>
      </c>
      <c r="E22" s="63"/>
      <c r="F22" s="67" t="s">
        <v>81</v>
      </c>
      <c r="G22" s="68" t="s">
        <v>77</v>
      </c>
      <c r="H22" s="67" t="s">
        <v>78</v>
      </c>
      <c r="I22" s="69" t="s">
        <v>79</v>
      </c>
      <c r="J22" s="69" t="s">
        <v>80</v>
      </c>
      <c r="L22" s="58">
        <v>0</v>
      </c>
      <c r="M22" s="58">
        <v>0</v>
      </c>
      <c r="O22" s="55">
        <v>16</v>
      </c>
      <c r="P22" s="56"/>
      <c r="Q22" s="55"/>
      <c r="R22" s="75"/>
      <c r="S22" s="81" t="s">
        <v>82</v>
      </c>
      <c r="T22" s="82">
        <v>2874</v>
      </c>
      <c r="U22" s="78"/>
      <c r="V22" s="55"/>
      <c r="W22" s="55"/>
      <c r="X22" s="58">
        <v>0</v>
      </c>
      <c r="Y22" s="58">
        <v>0</v>
      </c>
      <c r="Z22" s="58">
        <v>0</v>
      </c>
      <c r="AA22" s="62">
        <v>2874</v>
      </c>
    </row>
    <row r="23" spans="4:28" ht="15.75" thickBot="1" x14ac:dyDescent="0.3">
      <c r="D23" s="59">
        <v>7</v>
      </c>
      <c r="E23" s="64"/>
      <c r="F23" s="67">
        <v>908641365</v>
      </c>
      <c r="G23" s="68">
        <v>45098</v>
      </c>
      <c r="H23" s="67">
        <v>6</v>
      </c>
      <c r="I23" s="69">
        <v>7938.08</v>
      </c>
      <c r="J23" s="69">
        <v>10161</v>
      </c>
      <c r="L23" s="62">
        <v>0</v>
      </c>
      <c r="M23" s="62">
        <v>0</v>
      </c>
      <c r="O23" s="59">
        <v>17</v>
      </c>
      <c r="P23" s="60"/>
      <c r="Q23" s="59">
        <v>100202514</v>
      </c>
      <c r="R23" s="76">
        <v>45044</v>
      </c>
      <c r="S23" s="81" t="s">
        <v>83</v>
      </c>
      <c r="T23" s="82">
        <v>49624</v>
      </c>
      <c r="U23" s="77"/>
      <c r="V23" s="59"/>
      <c r="W23" s="59">
        <v>60</v>
      </c>
      <c r="X23" s="62">
        <v>0</v>
      </c>
      <c r="Y23" s="62">
        <v>0</v>
      </c>
      <c r="Z23" s="62">
        <v>0</v>
      </c>
      <c r="AA23" s="62">
        <v>49624</v>
      </c>
    </row>
    <row r="24" spans="4:28" ht="15.75" thickBot="1" x14ac:dyDescent="0.3">
      <c r="D24" s="55">
        <v>8</v>
      </c>
      <c r="E24" s="63"/>
      <c r="F24" s="70">
        <v>908641815</v>
      </c>
      <c r="G24" s="71">
        <v>45099</v>
      </c>
      <c r="H24" s="70">
        <v>5</v>
      </c>
      <c r="I24" s="72">
        <v>13752.5</v>
      </c>
      <c r="J24" s="72">
        <v>17603</v>
      </c>
      <c r="L24" s="58">
        <v>0</v>
      </c>
      <c r="M24" s="58">
        <v>0</v>
      </c>
      <c r="O24" s="55">
        <v>18</v>
      </c>
      <c r="P24" s="56"/>
      <c r="Q24" s="55">
        <v>100202555</v>
      </c>
      <c r="R24" s="75">
        <v>45044</v>
      </c>
      <c r="S24" s="83" t="s">
        <v>84</v>
      </c>
      <c r="T24" s="84">
        <v>69951</v>
      </c>
      <c r="U24" s="78"/>
      <c r="V24" s="55"/>
      <c r="W24" s="55">
        <v>60</v>
      </c>
      <c r="X24" s="58">
        <v>0</v>
      </c>
      <c r="Y24" s="58">
        <v>0</v>
      </c>
      <c r="Z24" s="58">
        <v>0</v>
      </c>
      <c r="AA24" s="58">
        <v>69951</v>
      </c>
    </row>
    <row r="25" spans="4:28" ht="15.75" thickBot="1" x14ac:dyDescent="0.3">
      <c r="D25" s="59">
        <v>9</v>
      </c>
      <c r="E25" s="64"/>
      <c r="F25" s="70">
        <v>911349027</v>
      </c>
      <c r="G25" s="71">
        <v>45097</v>
      </c>
      <c r="H25" s="70">
        <v>7</v>
      </c>
      <c r="I25" s="72">
        <v>55538.69</v>
      </c>
      <c r="J25" s="72">
        <v>67853</v>
      </c>
      <c r="K25" s="65">
        <v>0</v>
      </c>
      <c r="L25" s="62">
        <v>0</v>
      </c>
      <c r="M25" s="62">
        <v>0</v>
      </c>
      <c r="O25" s="59">
        <v>19</v>
      </c>
      <c r="P25" s="60"/>
      <c r="Q25" s="59">
        <v>100202634</v>
      </c>
      <c r="R25" s="76">
        <v>45044</v>
      </c>
      <c r="S25" s="81" t="s">
        <v>85</v>
      </c>
      <c r="T25" s="82">
        <v>8475</v>
      </c>
      <c r="U25" s="77"/>
      <c r="V25" s="59"/>
      <c r="W25" s="59">
        <v>60</v>
      </c>
      <c r="X25" s="62">
        <v>0</v>
      </c>
      <c r="Y25" s="62">
        <v>0</v>
      </c>
      <c r="Z25" s="62">
        <v>0</v>
      </c>
      <c r="AA25" s="62">
        <v>8475</v>
      </c>
    </row>
    <row r="26" spans="4:28" ht="15.75" thickBot="1" x14ac:dyDescent="0.3">
      <c r="D26" s="55">
        <v>10</v>
      </c>
      <c r="E26" s="63"/>
      <c r="F26" s="67">
        <v>911349117</v>
      </c>
      <c r="G26" s="68">
        <v>45098</v>
      </c>
      <c r="H26" s="67">
        <v>6</v>
      </c>
      <c r="I26" s="69">
        <v>188519.06</v>
      </c>
      <c r="J26" s="69">
        <v>241304</v>
      </c>
      <c r="K26" s="66">
        <v>0</v>
      </c>
      <c r="L26" s="58">
        <v>0</v>
      </c>
      <c r="M26" s="58">
        <v>0</v>
      </c>
      <c r="O26" s="55">
        <v>20</v>
      </c>
      <c r="P26" s="56"/>
      <c r="Q26" s="55">
        <v>100202653</v>
      </c>
      <c r="R26" s="75">
        <v>45044</v>
      </c>
      <c r="S26" s="81" t="s">
        <v>89</v>
      </c>
      <c r="T26" s="82">
        <v>30624</v>
      </c>
      <c r="U26" s="78"/>
      <c r="V26" s="55"/>
      <c r="W26" s="55">
        <v>60</v>
      </c>
      <c r="X26" s="58">
        <v>0</v>
      </c>
      <c r="Y26" s="58">
        <v>0</v>
      </c>
      <c r="Z26" s="58">
        <v>0</v>
      </c>
      <c r="AA26" s="58">
        <v>18609</v>
      </c>
    </row>
    <row r="27" spans="4:28" ht="15.75" thickBot="1" x14ac:dyDescent="0.3">
      <c r="D27" s="59">
        <v>11</v>
      </c>
      <c r="E27" s="64"/>
      <c r="F27" s="70">
        <v>911349216</v>
      </c>
      <c r="G27" s="71">
        <v>45098</v>
      </c>
      <c r="H27" s="70">
        <v>6</v>
      </c>
      <c r="I27" s="72">
        <v>168502.55</v>
      </c>
      <c r="J27" s="72">
        <v>215683</v>
      </c>
      <c r="K27" s="65">
        <v>0</v>
      </c>
      <c r="L27" s="62">
        <v>0</v>
      </c>
      <c r="M27" s="62">
        <v>0</v>
      </c>
      <c r="O27" s="59">
        <v>21</v>
      </c>
      <c r="P27" s="60"/>
      <c r="Q27" s="59">
        <v>100202690</v>
      </c>
      <c r="R27" s="76">
        <v>45044</v>
      </c>
      <c r="S27" s="81" t="s">
        <v>87</v>
      </c>
      <c r="T27" s="82">
        <v>2788</v>
      </c>
      <c r="U27" s="77"/>
      <c r="V27" s="59"/>
      <c r="W27" s="59">
        <v>60</v>
      </c>
      <c r="X27" s="62">
        <v>0</v>
      </c>
      <c r="Y27" s="62">
        <v>0</v>
      </c>
      <c r="Z27" s="62">
        <v>0</v>
      </c>
      <c r="AA27" s="62">
        <v>2788</v>
      </c>
    </row>
    <row r="28" spans="4:28" ht="15.75" thickBot="1" x14ac:dyDescent="0.3">
      <c r="D28" s="55">
        <v>12</v>
      </c>
      <c r="E28" s="63"/>
      <c r="F28" s="67">
        <v>911349217</v>
      </c>
      <c r="G28" s="68">
        <v>45098</v>
      </c>
      <c r="H28" s="67">
        <v>6</v>
      </c>
      <c r="I28" s="69">
        <v>21930.77</v>
      </c>
      <c r="J28" s="69">
        <v>28071</v>
      </c>
      <c r="K28" s="66">
        <v>0</v>
      </c>
      <c r="L28" s="58">
        <v>0</v>
      </c>
      <c r="M28" s="58">
        <v>0</v>
      </c>
      <c r="O28" s="55">
        <v>22</v>
      </c>
      <c r="P28" s="56"/>
      <c r="Q28" s="55">
        <v>100551382</v>
      </c>
      <c r="R28" s="75">
        <v>45086</v>
      </c>
      <c r="S28" s="83" t="s">
        <v>88</v>
      </c>
      <c r="T28" s="84">
        <v>240000</v>
      </c>
      <c r="U28" s="78"/>
      <c r="V28" s="55"/>
      <c r="W28" s="55">
        <v>18</v>
      </c>
      <c r="X28" s="58">
        <v>0</v>
      </c>
      <c r="Y28" s="58">
        <v>0</v>
      </c>
      <c r="Z28" s="58">
        <v>0</v>
      </c>
      <c r="AA28" s="58">
        <v>270624</v>
      </c>
      <c r="AB28" s="52">
        <v>240000</v>
      </c>
    </row>
    <row r="29" spans="4:28" ht="15.75" thickBot="1" x14ac:dyDescent="0.3">
      <c r="D29" s="59">
        <v>13</v>
      </c>
      <c r="E29" s="64"/>
      <c r="F29" s="70">
        <v>911349240</v>
      </c>
      <c r="G29" s="71">
        <v>45098</v>
      </c>
      <c r="H29" s="70">
        <v>6</v>
      </c>
      <c r="I29" s="72">
        <v>14831.39</v>
      </c>
      <c r="J29" s="72">
        <v>18984</v>
      </c>
      <c r="K29" s="65">
        <v>0</v>
      </c>
      <c r="L29" s="62">
        <v>0</v>
      </c>
      <c r="M29" s="62">
        <v>0</v>
      </c>
      <c r="S29" s="83" t="s">
        <v>86</v>
      </c>
      <c r="T29" s="84">
        <v>18609</v>
      </c>
      <c r="AB29">
        <f>AA28-AB28</f>
        <v>30624</v>
      </c>
    </row>
    <row r="30" spans="4:28" ht="15.75" thickBot="1" x14ac:dyDescent="0.3">
      <c r="D30" s="55">
        <v>14</v>
      </c>
      <c r="E30" s="63"/>
      <c r="F30" s="67">
        <v>911349241</v>
      </c>
      <c r="G30" s="68">
        <v>45098</v>
      </c>
      <c r="H30" s="67">
        <v>6</v>
      </c>
      <c r="I30" s="69">
        <v>43132.68</v>
      </c>
      <c r="J30" s="69">
        <v>55210</v>
      </c>
      <c r="K30" s="52"/>
      <c r="L30" s="52"/>
      <c r="M30" s="52"/>
      <c r="S30" s="81" t="s">
        <v>61</v>
      </c>
      <c r="T30" s="85">
        <f>SUM(T22:T29)</f>
        <v>422945</v>
      </c>
    </row>
    <row r="31" spans="4:28" x14ac:dyDescent="0.25">
      <c r="F31" s="101" t="s">
        <v>61</v>
      </c>
      <c r="G31" s="102"/>
      <c r="H31" s="103"/>
      <c r="I31" s="73">
        <f>SUM(I23:I30)</f>
        <v>514145.72000000003</v>
      </c>
      <c r="J31" s="74">
        <f>SUM(J23:J30)</f>
        <v>654869</v>
      </c>
      <c r="L31">
        <f>J31-O31</f>
        <v>231924</v>
      </c>
      <c r="O31">
        <v>422945</v>
      </c>
    </row>
    <row r="32" spans="4:28" x14ac:dyDescent="0.25">
      <c r="M32" s="86">
        <f>J31-O31</f>
        <v>231924</v>
      </c>
    </row>
    <row r="33" spans="13:28" x14ac:dyDescent="0.25">
      <c r="M33" s="87">
        <v>231924</v>
      </c>
    </row>
    <row r="35" spans="13:28" ht="15.75" thickBot="1" x14ac:dyDescent="0.3"/>
    <row r="36" spans="13:28" ht="15.75" thickBot="1" x14ac:dyDescent="0.3">
      <c r="S36" s="56" t="s">
        <v>92</v>
      </c>
      <c r="T36" s="55"/>
      <c r="U36" s="55"/>
      <c r="V36" s="55"/>
      <c r="W36" s="55">
        <v>134</v>
      </c>
      <c r="X36" s="58">
        <v>0</v>
      </c>
      <c r="Y36" s="58">
        <v>0</v>
      </c>
      <c r="Z36" s="58">
        <v>0</v>
      </c>
      <c r="AA36" s="58">
        <v>0</v>
      </c>
    </row>
    <row r="37" spans="13:28" ht="15.75" thickBot="1" x14ac:dyDescent="0.3">
      <c r="O37" s="59">
        <v>57</v>
      </c>
      <c r="P37" s="60"/>
      <c r="Q37" s="55">
        <v>101907450</v>
      </c>
      <c r="R37" s="57">
        <v>44971</v>
      </c>
      <c r="S37" s="60"/>
      <c r="T37" s="59"/>
      <c r="U37" s="59"/>
      <c r="V37" s="59"/>
      <c r="W37" s="59"/>
      <c r="X37" s="62"/>
      <c r="Y37" s="62"/>
      <c r="Z37" s="62"/>
      <c r="AA37" s="62"/>
      <c r="AB37" s="58">
        <v>2874</v>
      </c>
    </row>
    <row r="38" spans="13:28" ht="15.75" thickBot="1" x14ac:dyDescent="0.3">
      <c r="O38" s="55">
        <v>58</v>
      </c>
      <c r="P38" s="56"/>
      <c r="Q38" s="55">
        <v>100202514</v>
      </c>
      <c r="R38" s="57">
        <v>45044</v>
      </c>
      <c r="S38" s="56" t="s">
        <v>93</v>
      </c>
      <c r="T38" s="55"/>
      <c r="U38" s="55"/>
      <c r="V38" s="55"/>
      <c r="W38" s="55">
        <v>61</v>
      </c>
      <c r="X38" s="58">
        <v>0</v>
      </c>
      <c r="Y38" s="58">
        <v>0</v>
      </c>
      <c r="Z38" s="58">
        <v>0</v>
      </c>
      <c r="AA38" s="58">
        <v>0</v>
      </c>
      <c r="AB38" s="58">
        <v>49624</v>
      </c>
    </row>
    <row r="39" spans="13:28" ht="15.75" thickBot="1" x14ac:dyDescent="0.3">
      <c r="O39" s="59">
        <v>59</v>
      </c>
      <c r="P39" s="60"/>
      <c r="Q39" s="59">
        <v>100202555</v>
      </c>
      <c r="R39" s="61">
        <v>45044</v>
      </c>
      <c r="S39" s="60" t="s">
        <v>94</v>
      </c>
      <c r="T39" s="59"/>
      <c r="U39" s="59"/>
      <c r="V39" s="59"/>
      <c r="W39" s="59">
        <v>61</v>
      </c>
      <c r="X39" s="62">
        <v>0</v>
      </c>
      <c r="Y39" s="62">
        <v>0</v>
      </c>
      <c r="Z39" s="62">
        <v>0</v>
      </c>
      <c r="AA39" s="62">
        <v>0</v>
      </c>
      <c r="AB39" s="62">
        <v>69951</v>
      </c>
    </row>
    <row r="40" spans="13:28" ht="15.75" thickBot="1" x14ac:dyDescent="0.3">
      <c r="O40" s="55">
        <v>60</v>
      </c>
      <c r="P40" s="56"/>
      <c r="Q40" s="55">
        <v>100202634</v>
      </c>
      <c r="R40" s="57">
        <v>45044</v>
      </c>
      <c r="S40" s="56" t="s">
        <v>95</v>
      </c>
      <c r="T40" s="55"/>
      <c r="U40" s="55"/>
      <c r="V40" s="55"/>
      <c r="W40" s="55">
        <v>61</v>
      </c>
      <c r="X40" s="58">
        <v>0</v>
      </c>
      <c r="Y40" s="58">
        <v>0</v>
      </c>
      <c r="Z40" s="58">
        <v>0</v>
      </c>
      <c r="AA40" s="58">
        <v>0</v>
      </c>
      <c r="AB40" s="58">
        <v>8475</v>
      </c>
    </row>
    <row r="41" spans="13:28" ht="15.75" thickBot="1" x14ac:dyDescent="0.3">
      <c r="O41" s="59">
        <v>61</v>
      </c>
      <c r="P41" s="60"/>
      <c r="Q41" s="59">
        <v>100202653</v>
      </c>
      <c r="R41" s="61">
        <v>45044</v>
      </c>
      <c r="S41" s="60" t="s">
        <v>96</v>
      </c>
      <c r="T41" s="59"/>
      <c r="U41" s="59"/>
      <c r="V41" s="59"/>
      <c r="W41" s="59">
        <v>61</v>
      </c>
      <c r="X41" s="62">
        <v>0</v>
      </c>
      <c r="Y41" s="62">
        <v>0</v>
      </c>
      <c r="Z41" s="62">
        <v>0</v>
      </c>
      <c r="AA41" s="62">
        <v>0</v>
      </c>
      <c r="AB41" s="62">
        <v>18609</v>
      </c>
    </row>
    <row r="42" spans="13:28" ht="15.75" thickBot="1" x14ac:dyDescent="0.3">
      <c r="O42" s="55">
        <v>62</v>
      </c>
      <c r="P42" s="56"/>
      <c r="Q42" s="55">
        <v>100202690</v>
      </c>
      <c r="R42" s="57">
        <v>45044</v>
      </c>
      <c r="S42" s="56" t="s">
        <v>97</v>
      </c>
      <c r="T42" s="55"/>
      <c r="U42" s="55"/>
      <c r="V42" s="55"/>
      <c r="W42" s="55">
        <v>61</v>
      </c>
      <c r="X42" s="58">
        <v>0</v>
      </c>
      <c r="Y42" s="58">
        <v>0</v>
      </c>
      <c r="Z42" s="58">
        <v>0</v>
      </c>
      <c r="AA42" s="58">
        <v>0</v>
      </c>
      <c r="AB42" s="58">
        <v>2788</v>
      </c>
    </row>
    <row r="43" spans="13:28" ht="15.75" thickBot="1" x14ac:dyDescent="0.3">
      <c r="Q43" s="59">
        <v>100551382</v>
      </c>
      <c r="R43" s="61">
        <v>45086</v>
      </c>
      <c r="AB43" s="62">
        <v>270624</v>
      </c>
    </row>
  </sheetData>
  <mergeCells count="2">
    <mergeCell ref="F31:H31"/>
    <mergeCell ref="K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20"/>
  <sheetViews>
    <sheetView tabSelected="1" workbookViewId="0">
      <selection activeCell="G12" sqref="G12"/>
    </sheetView>
  </sheetViews>
  <sheetFormatPr defaultRowHeight="15" x14ac:dyDescent="0.25"/>
  <cols>
    <col min="4" max="4" width="35.85546875" bestFit="1" customWidth="1"/>
  </cols>
  <sheetData>
    <row r="3" spans="4:7" ht="15.75" thickBot="1" x14ac:dyDescent="0.3"/>
    <row r="4" spans="4:7" ht="15.75" thickBot="1" x14ac:dyDescent="0.3">
      <c r="D4" s="108" t="s">
        <v>101</v>
      </c>
      <c r="E4" s="109" t="s">
        <v>102</v>
      </c>
      <c r="F4" s="109"/>
      <c r="G4" s="110"/>
    </row>
    <row r="5" spans="4:7" x14ac:dyDescent="0.25">
      <c r="D5" s="111"/>
      <c r="E5" s="106" t="s">
        <v>103</v>
      </c>
      <c r="F5" s="107" t="s">
        <v>104</v>
      </c>
      <c r="G5" s="112" t="s">
        <v>105</v>
      </c>
    </row>
    <row r="6" spans="4:7" x14ac:dyDescent="0.25">
      <c r="D6" s="113" t="s">
        <v>42</v>
      </c>
      <c r="E6" s="93" t="s">
        <v>107</v>
      </c>
      <c r="F6" s="105" t="s">
        <v>107</v>
      </c>
      <c r="G6" s="114" t="s">
        <v>108</v>
      </c>
    </row>
    <row r="7" spans="4:7" x14ac:dyDescent="0.25">
      <c r="D7" s="113" t="s">
        <v>23</v>
      </c>
      <c r="E7" s="93" t="s">
        <v>107</v>
      </c>
      <c r="F7" s="105" t="s">
        <v>107</v>
      </c>
      <c r="G7" s="114" t="s">
        <v>107</v>
      </c>
    </row>
    <row r="8" spans="4:7" x14ac:dyDescent="0.25">
      <c r="D8" s="113" t="s">
        <v>41</v>
      </c>
      <c r="E8" s="93" t="s">
        <v>107</v>
      </c>
      <c r="F8" s="105" t="s">
        <v>107</v>
      </c>
      <c r="G8" s="114" t="s">
        <v>107</v>
      </c>
    </row>
    <row r="9" spans="4:7" x14ac:dyDescent="0.25">
      <c r="D9" s="113" t="s">
        <v>11</v>
      </c>
      <c r="E9" s="93" t="s">
        <v>107</v>
      </c>
      <c r="F9" s="105" t="s">
        <v>107</v>
      </c>
      <c r="G9" s="114" t="s">
        <v>109</v>
      </c>
    </row>
    <row r="10" spans="4:7" x14ac:dyDescent="0.25">
      <c r="D10" s="113" t="s">
        <v>26</v>
      </c>
      <c r="E10" s="93" t="s">
        <v>107</v>
      </c>
      <c r="F10" s="105" t="s">
        <v>107</v>
      </c>
      <c r="G10" s="114" t="s">
        <v>107</v>
      </c>
    </row>
    <row r="11" spans="4:7" x14ac:dyDescent="0.25">
      <c r="D11" s="113" t="s">
        <v>30</v>
      </c>
      <c r="E11" s="93" t="s">
        <v>107</v>
      </c>
      <c r="F11" s="105" t="s">
        <v>107</v>
      </c>
      <c r="G11" s="114" t="s">
        <v>107</v>
      </c>
    </row>
    <row r="12" spans="4:7" x14ac:dyDescent="0.25">
      <c r="D12" s="113" t="s">
        <v>32</v>
      </c>
      <c r="E12" s="93" t="s">
        <v>109</v>
      </c>
      <c r="F12" s="105" t="s">
        <v>109</v>
      </c>
      <c r="G12" s="114" t="s">
        <v>109</v>
      </c>
    </row>
    <row r="13" spans="4:7" x14ac:dyDescent="0.25">
      <c r="D13" s="113" t="s">
        <v>37</v>
      </c>
      <c r="E13" s="93" t="s">
        <v>107</v>
      </c>
      <c r="F13" s="105" t="s">
        <v>107</v>
      </c>
      <c r="G13" s="114" t="s">
        <v>107</v>
      </c>
    </row>
    <row r="14" spans="4:7" x14ac:dyDescent="0.25">
      <c r="D14" s="113" t="s">
        <v>40</v>
      </c>
      <c r="E14" s="93" t="s">
        <v>107</v>
      </c>
      <c r="F14" s="105" t="s">
        <v>107</v>
      </c>
      <c r="G14" s="114" t="s">
        <v>107</v>
      </c>
    </row>
    <row r="15" spans="4:7" x14ac:dyDescent="0.25">
      <c r="D15" s="113" t="s">
        <v>25</v>
      </c>
      <c r="E15" s="93" t="s">
        <v>107</v>
      </c>
      <c r="F15" s="105" t="s">
        <v>107</v>
      </c>
      <c r="G15" s="114" t="s">
        <v>107</v>
      </c>
    </row>
    <row r="16" spans="4:7" x14ac:dyDescent="0.25">
      <c r="D16" s="113" t="s">
        <v>43</v>
      </c>
      <c r="E16" s="93" t="s">
        <v>107</v>
      </c>
      <c r="F16" s="105" t="s">
        <v>107</v>
      </c>
      <c r="G16" s="114" t="s">
        <v>107</v>
      </c>
    </row>
    <row r="17" spans="4:7" x14ac:dyDescent="0.25">
      <c r="D17" s="113" t="s">
        <v>106</v>
      </c>
      <c r="E17" s="93" t="s">
        <v>107</v>
      </c>
      <c r="F17" s="105" t="s">
        <v>107</v>
      </c>
      <c r="G17" s="114" t="s">
        <v>107</v>
      </c>
    </row>
    <row r="18" spans="4:7" x14ac:dyDescent="0.25">
      <c r="D18" s="113" t="s">
        <v>28</v>
      </c>
      <c r="E18" s="93" t="s">
        <v>107</v>
      </c>
      <c r="F18" s="105" t="s">
        <v>107</v>
      </c>
      <c r="G18" s="114" t="s">
        <v>107</v>
      </c>
    </row>
    <row r="19" spans="4:7" x14ac:dyDescent="0.25">
      <c r="D19" s="113" t="s">
        <v>35</v>
      </c>
      <c r="E19" s="93" t="s">
        <v>107</v>
      </c>
      <c r="F19" s="105" t="s">
        <v>107</v>
      </c>
      <c r="G19" s="114" t="s">
        <v>107</v>
      </c>
    </row>
    <row r="20" spans="4:7" ht="15.75" thickBot="1" x14ac:dyDescent="0.3">
      <c r="D20" s="115" t="s">
        <v>19</v>
      </c>
      <c r="E20" s="116" t="s">
        <v>107</v>
      </c>
      <c r="F20" s="117" t="s">
        <v>108</v>
      </c>
      <c r="G20" s="118" t="s">
        <v>109</v>
      </c>
    </row>
  </sheetData>
  <mergeCells count="2">
    <mergeCell ref="D4:D5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 Kumar</dc:creator>
  <cp:lastModifiedBy>Hello</cp:lastModifiedBy>
  <dcterms:created xsi:type="dcterms:W3CDTF">2023-06-09T09:44:24Z</dcterms:created>
  <dcterms:modified xsi:type="dcterms:W3CDTF">2023-07-11T12:36:30Z</dcterms:modified>
</cp:coreProperties>
</file>