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pjadhav3\Desktop\"/>
    </mc:Choice>
  </mc:AlternateContent>
  <bookViews>
    <workbookView xWindow="-110" yWindow="-110" windowWidth="19430" windowHeight="104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3" i="1" l="1"/>
  <c r="O23" i="1"/>
  <c r="F23" i="1"/>
  <c r="F22" i="1"/>
  <c r="S22" i="1" s="1"/>
  <c r="U21" i="1"/>
  <c r="S21" i="1"/>
  <c r="F21" i="1"/>
  <c r="Q20" i="1"/>
  <c r="O20" i="1"/>
  <c r="M20" i="1"/>
  <c r="F20" i="1"/>
  <c r="U20" i="1" s="1"/>
  <c r="Q19" i="1"/>
  <c r="F19" i="1"/>
  <c r="O19" i="1" s="1"/>
  <c r="S18" i="1"/>
  <c r="F18" i="1"/>
  <c r="U17" i="1"/>
  <c r="Q17" i="1"/>
  <c r="O17" i="1"/>
  <c r="M17" i="1"/>
  <c r="V17" i="1" s="1"/>
  <c r="K17" i="1"/>
  <c r="H17" i="1"/>
  <c r="I17" i="1" s="1"/>
  <c r="J17" i="1" s="1"/>
  <c r="F17" i="1"/>
  <c r="S17" i="1" s="1"/>
  <c r="U16" i="1"/>
  <c r="Q16" i="1"/>
  <c r="O16" i="1"/>
  <c r="H16" i="1"/>
  <c r="I16" i="1" s="1"/>
  <c r="J16" i="1" s="1"/>
  <c r="F16" i="1"/>
  <c r="M16" i="1" s="1"/>
  <c r="Q15" i="1"/>
  <c r="O15" i="1"/>
  <c r="F15" i="1"/>
  <c r="S14" i="1"/>
  <c r="F14" i="1"/>
  <c r="F13" i="1"/>
  <c r="Q12" i="1"/>
  <c r="O12" i="1"/>
  <c r="M12" i="1"/>
  <c r="F12" i="1"/>
  <c r="U12" i="1" s="1"/>
  <c r="Q11" i="1"/>
  <c r="F11" i="1"/>
  <c r="O11" i="1" s="1"/>
  <c r="S10" i="1"/>
  <c r="Q10" i="1"/>
  <c r="F10" i="1"/>
  <c r="U9" i="1"/>
  <c r="Q9" i="1"/>
  <c r="O9" i="1"/>
  <c r="M9" i="1"/>
  <c r="H9" i="1"/>
  <c r="I9" i="1" s="1"/>
  <c r="J9" i="1" s="1"/>
  <c r="F9" i="1"/>
  <c r="S9" i="1" s="1"/>
  <c r="U8" i="1"/>
  <c r="Q8" i="1"/>
  <c r="O8" i="1"/>
  <c r="H8" i="1"/>
  <c r="I8" i="1" s="1"/>
  <c r="J8" i="1" s="1"/>
  <c r="F8" i="1"/>
  <c r="M8" i="1" s="1"/>
  <c r="Q7" i="1"/>
  <c r="O7" i="1"/>
  <c r="F7" i="1"/>
  <c r="S6" i="1"/>
  <c r="M6" i="1"/>
  <c r="F6" i="1"/>
  <c r="S5" i="1"/>
  <c r="M5" i="1"/>
  <c r="F5" i="1"/>
  <c r="Q4" i="1"/>
  <c r="O4" i="1"/>
  <c r="M4" i="1"/>
  <c r="F4" i="1"/>
  <c r="U4" i="1" s="1"/>
  <c r="Q3" i="1"/>
  <c r="F3" i="1"/>
  <c r="O3" i="1" s="1"/>
  <c r="F2" i="1"/>
  <c r="K16" i="1" l="1"/>
  <c r="V8" i="1"/>
  <c r="K8" i="1"/>
  <c r="W8" i="1"/>
  <c r="X8" i="1" s="1"/>
  <c r="I13" i="1"/>
  <c r="J13" i="1" s="1"/>
  <c r="Q13" i="1"/>
  <c r="O13" i="1"/>
  <c r="V20" i="1"/>
  <c r="U2" i="1"/>
  <c r="Q5" i="1"/>
  <c r="V5" i="1" s="1"/>
  <c r="O5" i="1"/>
  <c r="Q14" i="1"/>
  <c r="O14" i="1"/>
  <c r="M14" i="1"/>
  <c r="U14" i="1"/>
  <c r="H14" i="1"/>
  <c r="I14" i="1" s="1"/>
  <c r="J14" i="1" s="1"/>
  <c r="H5" i="1"/>
  <c r="I5" i="1" s="1"/>
  <c r="J5" i="1" s="1"/>
  <c r="U18" i="1"/>
  <c r="H18" i="1"/>
  <c r="I18" i="1" s="1"/>
  <c r="J18" i="1" s="1"/>
  <c r="O18" i="1"/>
  <c r="M18" i="1"/>
  <c r="V6" i="1"/>
  <c r="I10" i="1"/>
  <c r="J10" i="1" s="1"/>
  <c r="U10" i="1"/>
  <c r="H10" i="1"/>
  <c r="O10" i="1"/>
  <c r="M10" i="1"/>
  <c r="W17" i="1"/>
  <c r="X17" i="1" s="1"/>
  <c r="Q18" i="1"/>
  <c r="W9" i="1"/>
  <c r="X9" i="1" s="1"/>
  <c r="H2" i="1"/>
  <c r="I2" i="1" s="1"/>
  <c r="K9" i="1"/>
  <c r="H13" i="1"/>
  <c r="U5" i="1"/>
  <c r="V9" i="1"/>
  <c r="M13" i="1"/>
  <c r="U7" i="1"/>
  <c r="H7" i="1"/>
  <c r="I7" i="1" s="1"/>
  <c r="J7" i="1" s="1"/>
  <c r="S7" i="1"/>
  <c r="M7" i="1"/>
  <c r="S13" i="1"/>
  <c r="M21" i="1"/>
  <c r="Q21" i="1"/>
  <c r="O21" i="1"/>
  <c r="S2" i="1"/>
  <c r="Q6" i="1"/>
  <c r="O6" i="1"/>
  <c r="U6" i="1"/>
  <c r="H6" i="1"/>
  <c r="I6" i="1" s="1"/>
  <c r="J6" i="1" s="1"/>
  <c r="U13" i="1"/>
  <c r="H21" i="1"/>
  <c r="I21" i="1" s="1"/>
  <c r="J21" i="1" s="1"/>
  <c r="S3" i="1"/>
  <c r="S11" i="1"/>
  <c r="S19" i="1"/>
  <c r="H22" i="1"/>
  <c r="U22" i="1"/>
  <c r="H3" i="1"/>
  <c r="I3" i="1" s="1"/>
  <c r="J3" i="1" s="1"/>
  <c r="U3" i="1"/>
  <c r="S8" i="1"/>
  <c r="H11" i="1"/>
  <c r="I11" i="1" s="1"/>
  <c r="J11" i="1" s="1"/>
  <c r="U11" i="1"/>
  <c r="M15" i="1"/>
  <c r="S16" i="1"/>
  <c r="V16" i="1" s="1"/>
  <c r="W16" i="1" s="1"/>
  <c r="X16" i="1" s="1"/>
  <c r="H19" i="1"/>
  <c r="I19" i="1" s="1"/>
  <c r="J19" i="1" s="1"/>
  <c r="U19" i="1"/>
  <c r="I22" i="1"/>
  <c r="J22" i="1" s="1"/>
  <c r="M23" i="1"/>
  <c r="S15" i="1"/>
  <c r="M22" i="1"/>
  <c r="S23" i="1"/>
  <c r="M3" i="1"/>
  <c r="S4" i="1"/>
  <c r="V4" i="1" s="1"/>
  <c r="M11" i="1"/>
  <c r="V11" i="1" s="1"/>
  <c r="S12" i="1"/>
  <c r="V12" i="1" s="1"/>
  <c r="H15" i="1"/>
  <c r="I15" i="1" s="1"/>
  <c r="J15" i="1" s="1"/>
  <c r="U15" i="1"/>
  <c r="M19" i="1"/>
  <c r="S20" i="1"/>
  <c r="O22" i="1"/>
  <c r="H23" i="1"/>
  <c r="I23" i="1" s="1"/>
  <c r="J23" i="1" s="1"/>
  <c r="U23" i="1"/>
  <c r="H4" i="1"/>
  <c r="I4" i="1" s="1"/>
  <c r="J4" i="1" s="1"/>
  <c r="H12" i="1"/>
  <c r="I12" i="1" s="1"/>
  <c r="J12" i="1" s="1"/>
  <c r="H20" i="1"/>
  <c r="I20" i="1" s="1"/>
  <c r="J20" i="1" s="1"/>
  <c r="Q22" i="1"/>
  <c r="W6" i="1" l="1"/>
  <c r="X6" i="1" s="1"/>
  <c r="K6" i="1"/>
  <c r="K5" i="1"/>
  <c r="W5" i="1"/>
  <c r="X5" i="1" s="1"/>
  <c r="K23" i="1"/>
  <c r="W14" i="1"/>
  <c r="X14" i="1" s="1"/>
  <c r="K14" i="1"/>
  <c r="J2" i="1"/>
  <c r="O2" i="1"/>
  <c r="M2" i="1"/>
  <c r="Q2" i="1"/>
  <c r="K7" i="1"/>
  <c r="W7" i="1"/>
  <c r="X7" i="1" s="1"/>
  <c r="K15" i="1"/>
  <c r="K21" i="1"/>
  <c r="K18" i="1"/>
  <c r="K4" i="1"/>
  <c r="W4" i="1"/>
  <c r="X4" i="1" s="1"/>
  <c r="W10" i="1"/>
  <c r="X10" i="1" s="1"/>
  <c r="K10" i="1"/>
  <c r="V19" i="1"/>
  <c r="W19" i="1" s="1"/>
  <c r="X19" i="1" s="1"/>
  <c r="V22" i="1"/>
  <c r="W22" i="1" s="1"/>
  <c r="X22" i="1" s="1"/>
  <c r="K13" i="1"/>
  <c r="K20" i="1"/>
  <c r="W20" i="1"/>
  <c r="X20" i="1" s="1"/>
  <c r="K11" i="1"/>
  <c r="W11" i="1"/>
  <c r="X11" i="1" s="1"/>
  <c r="V7" i="1"/>
  <c r="V18" i="1"/>
  <c r="W18" i="1" s="1"/>
  <c r="X18" i="1" s="1"/>
  <c r="K12" i="1"/>
  <c r="W12" i="1"/>
  <c r="X12" i="1" s="1"/>
  <c r="V23" i="1"/>
  <c r="W23" i="1" s="1"/>
  <c r="X23" i="1" s="1"/>
  <c r="K22" i="1"/>
  <c r="K3" i="1"/>
  <c r="K19" i="1"/>
  <c r="V3" i="1"/>
  <c r="W3" i="1" s="1"/>
  <c r="X3" i="1" s="1"/>
  <c r="V21" i="1"/>
  <c r="W21" i="1" s="1"/>
  <c r="X21" i="1" s="1"/>
  <c r="V13" i="1"/>
  <c r="W13" i="1" s="1"/>
  <c r="X13" i="1" s="1"/>
  <c r="V15" i="1"/>
  <c r="W15" i="1" s="1"/>
  <c r="X15" i="1" s="1"/>
  <c r="V10" i="1"/>
  <c r="V14" i="1"/>
  <c r="K2" i="1" l="1"/>
  <c r="V2" i="1"/>
  <c r="W2" i="1" s="1"/>
  <c r="X2" i="1" s="1"/>
</calcChain>
</file>

<file path=xl/sharedStrings.xml><?xml version="1.0" encoding="utf-8"?>
<sst xmlns="http://schemas.openxmlformats.org/spreadsheetml/2006/main" count="46" uniqueCount="39">
  <si>
    <t>Category</t>
  </si>
  <si>
    <t>Trade Discount (Including GST)  (MRP Less)</t>
  </si>
  <si>
    <t>Tax Rate</t>
  </si>
  <si>
    <t>Trade Discount (MRP Less)</t>
  </si>
  <si>
    <t>MRP</t>
  </si>
  <si>
    <t>BILLING</t>
  </si>
  <si>
    <t>CD</t>
  </si>
  <si>
    <t>AMT</t>
  </si>
  <si>
    <t>net Landing</t>
  </si>
  <si>
    <t>landing</t>
  </si>
  <si>
    <t>LANDING</t>
  </si>
  <si>
    <t>BI-MONT</t>
  </si>
  <si>
    <t>TOD</t>
  </si>
  <si>
    <t>ANNUAL</t>
  </si>
  <si>
    <t>MONTHLY</t>
  </si>
  <si>
    <t>MOBILITY</t>
  </si>
  <si>
    <t>total Disc</t>
  </si>
  <si>
    <t>LANDING %</t>
  </si>
  <si>
    <t xml:space="preserve"> 2W Shock Absorber</t>
  </si>
  <si>
    <t xml:space="preserve"> 3W Shock Absorber</t>
  </si>
  <si>
    <t xml:space="preserve">Front Fork &amp; Parts </t>
  </si>
  <si>
    <t>Fork oil seal/ Main Spring</t>
  </si>
  <si>
    <t>Fork Oil</t>
  </si>
  <si>
    <t>Clutch Parts</t>
  </si>
  <si>
    <t>2W Friction Clutch</t>
  </si>
  <si>
    <t>3W Friction Clutch</t>
  </si>
  <si>
    <t xml:space="preserve">Disc Brake Parts </t>
  </si>
  <si>
    <t>DISC Pad</t>
  </si>
  <si>
    <t xml:space="preserve">Connecting Rods </t>
  </si>
  <si>
    <t>Cam Shaft</t>
  </si>
  <si>
    <t>Rocker Arms</t>
  </si>
  <si>
    <t>Control Cables</t>
  </si>
  <si>
    <t>CVT Parts</t>
  </si>
  <si>
    <t xml:space="preserve"> 2W Brake Shoe </t>
  </si>
  <si>
    <t xml:space="preserve"> 3W Brake Shoe </t>
  </si>
  <si>
    <t>Appe Brake Shoe</t>
  </si>
  <si>
    <t>Wheel Rim</t>
  </si>
  <si>
    <t>Silencer</t>
  </si>
  <si>
    <t>Steering Bearing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</si>
</sst>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00%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0" fontId="3" fillId="6" borderId="3" xfId="0" applyNumberFormat="1" applyFont="1" applyFill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3" xfId="0" applyNumberFormat="1" applyFont="1" applyBorder="1" applyAlignment="1">
      <alignment horizontal="center"/>
    </xf>
    <xf numFmtId="43" fontId="3" fillId="0" borderId="3" xfId="0" applyNumberFormat="1" applyFont="1" applyBorder="1" applyAlignment="1">
      <alignment horizontal="center"/>
    </xf>
    <xf numFmtId="43" fontId="0" fillId="0" borderId="0" xfId="0" applyNumberFormat="1"/>
    <xf numFmtId="0" fontId="3" fillId="7" borderId="3" xfId="0" applyFont="1" applyFill="1" applyBorder="1" applyAlignment="1">
      <alignment horizontal="center" vertical="center"/>
    </xf>
    <xf numFmtId="165" fontId="4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0" fontId="3" fillId="7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10" fontId="3" fillId="8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/>
    </xf>
    <xf numFmtId="164" fontId="4" fillId="8" borderId="3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10" fontId="3" fillId="8" borderId="3" xfId="0" applyNumberFormat="1" applyFont="1" applyFill="1" applyBorder="1" applyAlignment="1">
      <alignment horizontal="center"/>
    </xf>
    <xf numFmtId="43" fontId="3" fillId="8" borderId="3" xfId="1" applyFont="1" applyFill="1" applyBorder="1" applyAlignment="1">
      <alignment horizontal="center"/>
    </xf>
    <xf numFmtId="43" fontId="4" fillId="8" borderId="3" xfId="1" applyFont="1" applyFill="1" applyBorder="1" applyAlignment="1">
      <alignment horizontal="center"/>
    </xf>
    <xf numFmtId="43" fontId="4" fillId="8" borderId="3" xfId="0" applyNumberFormat="1" applyFont="1" applyFill="1" applyBorder="1" applyAlignment="1">
      <alignment horizontal="center"/>
    </xf>
    <xf numFmtId="43" fontId="3" fillId="8" borderId="3" xfId="0" applyNumberFormat="1" applyFont="1" applyFill="1" applyBorder="1" applyAlignment="1">
      <alignment horizontal="center"/>
    </xf>
    <xf numFmtId="0" fontId="0" fillId="8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zoomScale="90" zoomScaleNormal="90" workbookViewId="0">
      <selection activeCell="D12" sqref="D12"/>
    </sheetView>
  </sheetViews>
  <sheetFormatPr defaultRowHeight="14.5" x14ac:dyDescent="0.35"/>
  <cols>
    <col min="1" max="1" width="20.453125" bestFit="1" customWidth="1"/>
    <col min="2" max="2" width="21.90625" customWidth="1"/>
    <col min="4" max="4" width="23.54296875" bestFit="1" customWidth="1"/>
    <col min="6" max="6" width="7.54296875" bestFit="1" customWidth="1"/>
    <col min="7" max="7" width="7" customWidth="1"/>
    <col min="8" max="8" width="7.453125" bestFit="1" customWidth="1"/>
    <col min="10" max="10" width="7.1796875" bestFit="1" customWidth="1"/>
    <col min="12" max="12" width="9.81640625" customWidth="1"/>
    <col min="14" max="14" width="7.453125" customWidth="1"/>
    <col min="21" max="21" width="5.453125" bestFit="1" customWidth="1"/>
    <col min="22" max="22" width="11.453125" customWidth="1"/>
  </cols>
  <sheetData>
    <row r="1" spans="1:27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</v>
      </c>
      <c r="N1" s="3" t="s">
        <v>12</v>
      </c>
      <c r="O1" s="3" t="s">
        <v>7</v>
      </c>
      <c r="P1" s="2" t="s">
        <v>13</v>
      </c>
      <c r="Q1" s="2" t="s">
        <v>7</v>
      </c>
      <c r="R1" s="3" t="s">
        <v>14</v>
      </c>
      <c r="S1" s="3" t="s">
        <v>7</v>
      </c>
      <c r="T1" s="2" t="s">
        <v>15</v>
      </c>
      <c r="U1" s="2" t="s">
        <v>7</v>
      </c>
      <c r="V1" s="2" t="s">
        <v>16</v>
      </c>
      <c r="W1" s="2" t="s">
        <v>10</v>
      </c>
      <c r="X1" s="2" t="s">
        <v>17</v>
      </c>
    </row>
    <row r="2" spans="1:27" x14ac:dyDescent="0.35">
      <c r="A2" s="4" t="s">
        <v>18</v>
      </c>
      <c r="B2" s="5">
        <v>0.25</v>
      </c>
      <c r="C2" s="6">
        <v>28</v>
      </c>
      <c r="D2" s="7">
        <v>0.41405999999999998</v>
      </c>
      <c r="E2" s="8">
        <v>100</v>
      </c>
      <c r="F2" s="9">
        <f>E2-E2*D2</f>
        <v>58.594000000000001</v>
      </c>
      <c r="G2" s="10">
        <v>0.04</v>
      </c>
      <c r="H2" s="11">
        <f>F2*G2</f>
        <v>2.3437600000000001</v>
      </c>
      <c r="I2" s="12">
        <f>F2-H2</f>
        <v>56.250239999999998</v>
      </c>
      <c r="J2" s="13">
        <f>I2+I2*C2%</f>
        <v>72.000307199999995</v>
      </c>
      <c r="K2" s="11">
        <f>100-J2</f>
        <v>27.999692800000005</v>
      </c>
      <c r="L2" s="10">
        <v>3.5000000000000003E-2</v>
      </c>
      <c r="M2" s="11">
        <f>I2*L2</f>
        <v>1.9687584</v>
      </c>
      <c r="N2" s="10">
        <v>0.02</v>
      </c>
      <c r="O2" s="11">
        <f>I2*N2</f>
        <v>1.1250047999999999</v>
      </c>
      <c r="P2" s="10">
        <v>0.02</v>
      </c>
      <c r="Q2" s="11">
        <f>I2*P2</f>
        <v>1.1250047999999999</v>
      </c>
      <c r="R2" s="10">
        <v>0</v>
      </c>
      <c r="S2" s="11">
        <f t="shared" ref="S2:S23" si="0">F2*R2</f>
        <v>0</v>
      </c>
      <c r="T2" s="10">
        <v>0</v>
      </c>
      <c r="U2" s="11">
        <f t="shared" ref="U2:U23" si="1">F2*T2</f>
        <v>0</v>
      </c>
      <c r="V2" s="14">
        <f t="shared" ref="V2:V13" si="2">M2+O2+Q2+S2+U2</f>
        <v>4.2187679999999999</v>
      </c>
      <c r="W2" s="14">
        <f>J2-V2</f>
        <v>67.781539199999997</v>
      </c>
      <c r="X2" s="14">
        <f>100-W2</f>
        <v>32.218460800000003</v>
      </c>
      <c r="Z2" s="15"/>
    </row>
    <row r="3" spans="1:27" x14ac:dyDescent="0.35">
      <c r="A3" s="4" t="s">
        <v>19</v>
      </c>
      <c r="B3" s="5">
        <v>0.25</v>
      </c>
      <c r="C3" s="6">
        <v>28</v>
      </c>
      <c r="D3" s="7">
        <v>0.41405999999999998</v>
      </c>
      <c r="E3" s="8">
        <v>100</v>
      </c>
      <c r="F3" s="9">
        <f t="shared" ref="F3:F23" si="3">E3-E3*D3</f>
        <v>58.594000000000001</v>
      </c>
      <c r="G3" s="10">
        <v>3.2500000000000001E-2</v>
      </c>
      <c r="H3" s="11">
        <f t="shared" ref="H3:H23" si="4">F3*G3</f>
        <v>1.9043050000000001</v>
      </c>
      <c r="I3" s="12">
        <f t="shared" ref="I3:I23" si="5">F3-H3</f>
        <v>56.689695</v>
      </c>
      <c r="J3" s="13">
        <f t="shared" ref="J3:J23" si="6">I3+I3*C3%</f>
        <v>72.562809600000008</v>
      </c>
      <c r="K3" s="11">
        <f t="shared" ref="K3:K23" si="7">100-J3</f>
        <v>27.437190399999992</v>
      </c>
      <c r="L3" s="10">
        <v>1.7500000000000002E-2</v>
      </c>
      <c r="M3" s="11">
        <f t="shared" ref="M3:M23" si="8">F3*L3</f>
        <v>1.0253950000000001</v>
      </c>
      <c r="N3" s="10">
        <v>2.5000000000000001E-2</v>
      </c>
      <c r="O3" s="11">
        <f t="shared" ref="O3:O23" si="9">F3*N3</f>
        <v>1.4648500000000002</v>
      </c>
      <c r="P3" s="10"/>
      <c r="Q3" s="11">
        <f t="shared" ref="Q3:Q23" si="10">F3*P3</f>
        <v>0</v>
      </c>
      <c r="R3" s="10">
        <v>0</v>
      </c>
      <c r="S3" s="11">
        <f t="shared" si="0"/>
        <v>0</v>
      </c>
      <c r="T3" s="10">
        <v>0</v>
      </c>
      <c r="U3" s="11">
        <f t="shared" si="1"/>
        <v>0</v>
      </c>
      <c r="V3" s="14">
        <f t="shared" si="2"/>
        <v>2.4902450000000003</v>
      </c>
      <c r="W3" s="14">
        <f t="shared" ref="W3:W23" si="11">J3-V3</f>
        <v>70.072564600000007</v>
      </c>
      <c r="X3" s="14">
        <f t="shared" ref="X3:X23" si="12">100-W3</f>
        <v>29.927435399999993</v>
      </c>
    </row>
    <row r="4" spans="1:27" x14ac:dyDescent="0.35">
      <c r="A4" s="16" t="s">
        <v>20</v>
      </c>
      <c r="B4" s="17">
        <v>0.29999359999999997</v>
      </c>
      <c r="C4" s="18">
        <v>28</v>
      </c>
      <c r="D4" s="7">
        <v>0.45312000000000002</v>
      </c>
      <c r="E4" s="8">
        <v>100</v>
      </c>
      <c r="F4" s="9">
        <f t="shared" si="3"/>
        <v>54.687999999999995</v>
      </c>
      <c r="G4" s="10">
        <v>0.04</v>
      </c>
      <c r="H4" s="11">
        <f t="shared" si="4"/>
        <v>2.1875199999999997</v>
      </c>
      <c r="I4" s="12">
        <f t="shared" si="5"/>
        <v>52.500479999999996</v>
      </c>
      <c r="J4" s="13">
        <f t="shared" si="6"/>
        <v>67.200614399999992</v>
      </c>
      <c r="K4" s="11">
        <f t="shared" si="7"/>
        <v>32.799385600000008</v>
      </c>
      <c r="L4" s="10">
        <v>3.5000000000000003E-2</v>
      </c>
      <c r="M4" s="11">
        <f t="shared" si="8"/>
        <v>1.91408</v>
      </c>
      <c r="N4" s="10">
        <v>0.03</v>
      </c>
      <c r="O4" s="11">
        <f t="shared" si="9"/>
        <v>1.6406399999999999</v>
      </c>
      <c r="P4" s="10">
        <v>0.02</v>
      </c>
      <c r="Q4" s="11">
        <f t="shared" si="10"/>
        <v>1.0937599999999998</v>
      </c>
      <c r="R4" s="10">
        <v>0</v>
      </c>
      <c r="S4" s="11">
        <f t="shared" si="0"/>
        <v>0</v>
      </c>
      <c r="T4" s="10">
        <v>0</v>
      </c>
      <c r="U4" s="11">
        <f t="shared" si="1"/>
        <v>0</v>
      </c>
      <c r="V4" s="14">
        <f t="shared" si="2"/>
        <v>4.6484799999999993</v>
      </c>
      <c r="W4" s="14">
        <f t="shared" si="11"/>
        <v>62.552134399999993</v>
      </c>
      <c r="X4" s="14">
        <f t="shared" si="12"/>
        <v>37.447865600000007</v>
      </c>
    </row>
    <row r="5" spans="1:27" x14ac:dyDescent="0.35">
      <c r="A5" s="16" t="s">
        <v>21</v>
      </c>
      <c r="B5" s="17">
        <v>0.35</v>
      </c>
      <c r="C5" s="18">
        <v>18</v>
      </c>
      <c r="D5" s="7">
        <v>0.44914999999999999</v>
      </c>
      <c r="E5" s="8">
        <v>100</v>
      </c>
      <c r="F5" s="9">
        <f t="shared" si="3"/>
        <v>55.085000000000001</v>
      </c>
      <c r="G5" s="10">
        <v>3.2500000000000001E-2</v>
      </c>
      <c r="H5" s="11">
        <f t="shared" si="4"/>
        <v>1.7902625000000001</v>
      </c>
      <c r="I5" s="12">
        <f t="shared" si="5"/>
        <v>53.294737500000004</v>
      </c>
      <c r="J5" s="13">
        <f t="shared" si="6"/>
        <v>62.887790250000002</v>
      </c>
      <c r="K5" s="11">
        <f t="shared" si="7"/>
        <v>37.112209749999998</v>
      </c>
      <c r="L5" s="10">
        <v>1.7500000000000002E-2</v>
      </c>
      <c r="M5" s="11">
        <f t="shared" si="8"/>
        <v>0.96398750000000011</v>
      </c>
      <c r="N5" s="10">
        <v>2.5000000000000001E-2</v>
      </c>
      <c r="O5" s="11">
        <f t="shared" si="9"/>
        <v>1.3771250000000002</v>
      </c>
      <c r="P5" s="10"/>
      <c r="Q5" s="11">
        <f t="shared" si="10"/>
        <v>0</v>
      </c>
      <c r="R5" s="10">
        <v>0.03</v>
      </c>
      <c r="S5" s="11">
        <f t="shared" si="0"/>
        <v>1.65255</v>
      </c>
      <c r="T5" s="10">
        <v>0</v>
      </c>
      <c r="U5" s="11">
        <f t="shared" si="1"/>
        <v>0</v>
      </c>
      <c r="V5" s="14">
        <f t="shared" si="2"/>
        <v>3.9936625000000001</v>
      </c>
      <c r="W5" s="14">
        <f t="shared" si="11"/>
        <v>58.894127750000003</v>
      </c>
      <c r="X5" s="14">
        <f t="shared" si="12"/>
        <v>41.105872249999997</v>
      </c>
    </row>
    <row r="6" spans="1:27" x14ac:dyDescent="0.35">
      <c r="A6" s="16" t="s">
        <v>22</v>
      </c>
      <c r="B6" s="17">
        <v>0.55000000000000004</v>
      </c>
      <c r="C6" s="18">
        <v>18</v>
      </c>
      <c r="D6" s="7">
        <v>0.61863999999999997</v>
      </c>
      <c r="E6" s="8">
        <v>100</v>
      </c>
      <c r="F6" s="9">
        <f t="shared" si="3"/>
        <v>38.136000000000003</v>
      </c>
      <c r="G6" s="10">
        <v>3.2500000000000001E-2</v>
      </c>
      <c r="H6" s="11">
        <f t="shared" si="4"/>
        <v>1.2394200000000002</v>
      </c>
      <c r="I6" s="12">
        <f t="shared" si="5"/>
        <v>36.89658</v>
      </c>
      <c r="J6" s="13">
        <f t="shared" si="6"/>
        <v>43.5379644</v>
      </c>
      <c r="K6" s="11">
        <f t="shared" si="7"/>
        <v>56.4620356</v>
      </c>
      <c r="L6" s="10">
        <v>1.7500000000000002E-2</v>
      </c>
      <c r="M6" s="11">
        <f t="shared" si="8"/>
        <v>0.66738000000000008</v>
      </c>
      <c r="N6" s="10">
        <v>2.5000000000000001E-2</v>
      </c>
      <c r="O6" s="11">
        <f t="shared" si="9"/>
        <v>0.95340000000000014</v>
      </c>
      <c r="P6" s="10"/>
      <c r="Q6" s="11">
        <f t="shared" si="10"/>
        <v>0</v>
      </c>
      <c r="R6" s="10">
        <v>0.03</v>
      </c>
      <c r="S6" s="11">
        <f t="shared" si="0"/>
        <v>1.14408</v>
      </c>
      <c r="T6" s="10">
        <v>0.06</v>
      </c>
      <c r="U6" s="11">
        <f t="shared" si="1"/>
        <v>2.28816</v>
      </c>
      <c r="V6" s="14">
        <f t="shared" si="2"/>
        <v>5.0530200000000001</v>
      </c>
      <c r="W6" s="14">
        <f t="shared" si="11"/>
        <v>38.484944400000003</v>
      </c>
      <c r="X6" s="14">
        <f t="shared" si="12"/>
        <v>61.515055599999997</v>
      </c>
    </row>
    <row r="7" spans="1:27" x14ac:dyDescent="0.35">
      <c r="A7" s="4" t="s">
        <v>23</v>
      </c>
      <c r="B7" s="19">
        <v>0.29999359999999997</v>
      </c>
      <c r="C7" s="6">
        <v>28</v>
      </c>
      <c r="D7" s="7">
        <v>0.45312000000000002</v>
      </c>
      <c r="E7" s="8">
        <v>100</v>
      </c>
      <c r="F7" s="9">
        <f t="shared" si="3"/>
        <v>54.687999999999995</v>
      </c>
      <c r="G7" s="10">
        <v>3.2500000000000001E-2</v>
      </c>
      <c r="H7" s="11">
        <f t="shared" si="4"/>
        <v>1.7773599999999998</v>
      </c>
      <c r="I7" s="12">
        <f t="shared" si="5"/>
        <v>52.910639999999994</v>
      </c>
      <c r="J7" s="13">
        <f t="shared" si="6"/>
        <v>67.725619199999997</v>
      </c>
      <c r="K7" s="11">
        <f t="shared" si="7"/>
        <v>32.274380800000003</v>
      </c>
      <c r="L7" s="10">
        <v>1.7500000000000002E-2</v>
      </c>
      <c r="M7" s="11">
        <f t="shared" si="8"/>
        <v>0.95704</v>
      </c>
      <c r="N7" s="10">
        <v>2.5000000000000001E-2</v>
      </c>
      <c r="O7" s="11">
        <f t="shared" si="9"/>
        <v>1.3672</v>
      </c>
      <c r="P7" s="10"/>
      <c r="Q7" s="11">
        <f t="shared" si="10"/>
        <v>0</v>
      </c>
      <c r="R7" s="10">
        <v>0.03</v>
      </c>
      <c r="S7" s="11">
        <f t="shared" si="0"/>
        <v>1.6406399999999999</v>
      </c>
      <c r="T7" s="10">
        <v>0</v>
      </c>
      <c r="U7" s="11">
        <f t="shared" si="1"/>
        <v>0</v>
      </c>
      <c r="V7" s="14">
        <f t="shared" si="2"/>
        <v>3.96488</v>
      </c>
      <c r="W7" s="14">
        <f t="shared" si="11"/>
        <v>63.760739199999996</v>
      </c>
      <c r="X7" s="14">
        <f t="shared" si="12"/>
        <v>36.239260800000004</v>
      </c>
    </row>
    <row r="8" spans="1:27" x14ac:dyDescent="0.35">
      <c r="A8" s="4" t="s">
        <v>24</v>
      </c>
      <c r="B8" s="19">
        <v>0.54999039999999999</v>
      </c>
      <c r="C8" s="6">
        <v>28</v>
      </c>
      <c r="D8" s="7">
        <v>0.64842999999999995</v>
      </c>
      <c r="E8" s="8">
        <v>100</v>
      </c>
      <c r="F8" s="9">
        <f t="shared" si="3"/>
        <v>35.157000000000011</v>
      </c>
      <c r="G8" s="10">
        <v>3.2500000000000001E-2</v>
      </c>
      <c r="H8" s="11">
        <f t="shared" si="4"/>
        <v>1.1426025000000004</v>
      </c>
      <c r="I8" s="12">
        <f t="shared" si="5"/>
        <v>34.014397500000008</v>
      </c>
      <c r="J8" s="13">
        <f t="shared" si="6"/>
        <v>43.538428800000013</v>
      </c>
      <c r="K8" s="11">
        <f t="shared" si="7"/>
        <v>56.461571199999987</v>
      </c>
      <c r="L8" s="10">
        <v>6.7500000000000004E-2</v>
      </c>
      <c r="M8" s="11">
        <f t="shared" si="8"/>
        <v>2.373097500000001</v>
      </c>
      <c r="N8" s="10">
        <v>0</v>
      </c>
      <c r="O8" s="11">
        <f t="shared" si="9"/>
        <v>0</v>
      </c>
      <c r="P8" s="10">
        <v>0</v>
      </c>
      <c r="Q8" s="11">
        <f t="shared" si="10"/>
        <v>0</v>
      </c>
      <c r="R8" s="10">
        <v>0.03</v>
      </c>
      <c r="S8" s="11">
        <f t="shared" si="0"/>
        <v>1.0547100000000003</v>
      </c>
      <c r="T8" s="10">
        <v>0</v>
      </c>
      <c r="U8" s="11">
        <f t="shared" si="1"/>
        <v>0</v>
      </c>
      <c r="V8" s="14">
        <f t="shared" si="2"/>
        <v>3.427807500000001</v>
      </c>
      <c r="W8" s="14">
        <f t="shared" si="11"/>
        <v>40.110621300000012</v>
      </c>
      <c r="X8" s="14">
        <f t="shared" si="12"/>
        <v>59.889378699999988</v>
      </c>
      <c r="AA8" s="15"/>
    </row>
    <row r="9" spans="1:27" x14ac:dyDescent="0.35">
      <c r="A9" s="4" t="s">
        <v>25</v>
      </c>
      <c r="B9" s="19">
        <v>0.29999359999999997</v>
      </c>
      <c r="C9" s="6">
        <v>28</v>
      </c>
      <c r="D9" s="7">
        <v>0.45312000000000002</v>
      </c>
      <c r="E9" s="8">
        <v>100</v>
      </c>
      <c r="F9" s="9">
        <f t="shared" si="3"/>
        <v>54.687999999999995</v>
      </c>
      <c r="G9" s="10">
        <v>3.2500000000000001E-2</v>
      </c>
      <c r="H9" s="11">
        <f t="shared" si="4"/>
        <v>1.7773599999999998</v>
      </c>
      <c r="I9" s="12">
        <f t="shared" si="5"/>
        <v>52.910639999999994</v>
      </c>
      <c r="J9" s="13">
        <f t="shared" si="6"/>
        <v>67.725619199999997</v>
      </c>
      <c r="K9" s="11">
        <f t="shared" si="7"/>
        <v>32.274380800000003</v>
      </c>
      <c r="L9" s="10">
        <v>1.7500000000000002E-2</v>
      </c>
      <c r="M9" s="11">
        <f t="shared" si="8"/>
        <v>0.95704</v>
      </c>
      <c r="N9" s="10">
        <v>2.5000000000000001E-2</v>
      </c>
      <c r="O9" s="11">
        <f t="shared" si="9"/>
        <v>1.3672</v>
      </c>
      <c r="P9" s="10"/>
      <c r="Q9" s="11">
        <f t="shared" si="10"/>
        <v>0</v>
      </c>
      <c r="R9" s="10">
        <v>0.03</v>
      </c>
      <c r="S9" s="11">
        <f t="shared" si="0"/>
        <v>1.6406399999999999</v>
      </c>
      <c r="T9" s="10">
        <v>0</v>
      </c>
      <c r="U9" s="11">
        <f t="shared" si="1"/>
        <v>0</v>
      </c>
      <c r="V9" s="14">
        <f t="shared" si="2"/>
        <v>3.96488</v>
      </c>
      <c r="W9" s="14">
        <f t="shared" si="11"/>
        <v>63.760739199999996</v>
      </c>
      <c r="X9" s="14">
        <f t="shared" si="12"/>
        <v>36.239260800000004</v>
      </c>
    </row>
    <row r="10" spans="1:27" x14ac:dyDescent="0.35">
      <c r="A10" s="16" t="s">
        <v>26</v>
      </c>
      <c r="B10" s="17">
        <v>0.29999360000000008</v>
      </c>
      <c r="C10" s="18">
        <v>28</v>
      </c>
      <c r="D10" s="7">
        <v>0.45312000000000002</v>
      </c>
      <c r="E10" s="8">
        <v>100</v>
      </c>
      <c r="F10" s="9">
        <f t="shared" si="3"/>
        <v>54.687999999999995</v>
      </c>
      <c r="G10" s="10">
        <v>3.2500000000000001E-2</v>
      </c>
      <c r="H10" s="11">
        <f t="shared" si="4"/>
        <v>1.7773599999999998</v>
      </c>
      <c r="I10" s="12">
        <f t="shared" si="5"/>
        <v>52.910639999999994</v>
      </c>
      <c r="J10" s="13">
        <f t="shared" si="6"/>
        <v>67.725619199999997</v>
      </c>
      <c r="K10" s="11">
        <f t="shared" si="7"/>
        <v>32.274380800000003</v>
      </c>
      <c r="L10" s="10">
        <v>1.7500000000000002E-2</v>
      </c>
      <c r="M10" s="11">
        <f t="shared" si="8"/>
        <v>0.95704</v>
      </c>
      <c r="N10" s="10">
        <v>2.5000000000000001E-2</v>
      </c>
      <c r="O10" s="11">
        <f t="shared" si="9"/>
        <v>1.3672</v>
      </c>
      <c r="P10" s="10"/>
      <c r="Q10" s="11">
        <f t="shared" si="10"/>
        <v>0</v>
      </c>
      <c r="R10" s="10">
        <v>0.03</v>
      </c>
      <c r="S10" s="11">
        <f t="shared" si="0"/>
        <v>1.6406399999999999</v>
      </c>
      <c r="T10" s="10">
        <v>0</v>
      </c>
      <c r="U10" s="11">
        <f t="shared" si="1"/>
        <v>0</v>
      </c>
      <c r="V10" s="14">
        <f t="shared" si="2"/>
        <v>3.96488</v>
      </c>
      <c r="W10" s="14">
        <f t="shared" si="11"/>
        <v>63.760739199999996</v>
      </c>
      <c r="X10" s="14">
        <f t="shared" si="12"/>
        <v>36.239260800000004</v>
      </c>
    </row>
    <row r="11" spans="1:27" x14ac:dyDescent="0.35">
      <c r="A11" s="16" t="s">
        <v>26</v>
      </c>
      <c r="B11" s="17">
        <v>0.349997</v>
      </c>
      <c r="C11" s="18">
        <v>18</v>
      </c>
      <c r="D11" s="7">
        <v>0.44914999999999999</v>
      </c>
      <c r="E11" s="8">
        <v>100</v>
      </c>
      <c r="F11" s="9">
        <f t="shared" si="3"/>
        <v>55.085000000000001</v>
      </c>
      <c r="G11" s="10">
        <v>3.2500000000000001E-2</v>
      </c>
      <c r="H11" s="11">
        <f t="shared" si="4"/>
        <v>1.7902625000000001</v>
      </c>
      <c r="I11" s="12">
        <f t="shared" si="5"/>
        <v>53.294737500000004</v>
      </c>
      <c r="J11" s="13">
        <f t="shared" si="6"/>
        <v>62.887790250000002</v>
      </c>
      <c r="K11" s="11">
        <f t="shared" si="7"/>
        <v>37.112209749999998</v>
      </c>
      <c r="L11" s="10">
        <v>1.7500000000000002E-2</v>
      </c>
      <c r="M11" s="11">
        <f t="shared" si="8"/>
        <v>0.96398750000000011</v>
      </c>
      <c r="N11" s="10">
        <v>2.5000000000000001E-2</v>
      </c>
      <c r="O11" s="11">
        <f t="shared" si="9"/>
        <v>1.3771250000000002</v>
      </c>
      <c r="P11" s="10"/>
      <c r="Q11" s="11">
        <f t="shared" si="10"/>
        <v>0</v>
      </c>
      <c r="R11" s="10">
        <v>0.03</v>
      </c>
      <c r="S11" s="11">
        <f t="shared" si="0"/>
        <v>1.65255</v>
      </c>
      <c r="T11" s="10">
        <v>0</v>
      </c>
      <c r="U11" s="11">
        <f t="shared" si="1"/>
        <v>0</v>
      </c>
      <c r="V11" s="14">
        <f t="shared" si="2"/>
        <v>3.9936625000000001</v>
      </c>
      <c r="W11" s="14">
        <f t="shared" si="11"/>
        <v>58.894127750000003</v>
      </c>
      <c r="X11" s="14">
        <f t="shared" si="12"/>
        <v>41.105872249999997</v>
      </c>
    </row>
    <row r="12" spans="1:27" x14ac:dyDescent="0.35">
      <c r="A12" s="16" t="s">
        <v>27</v>
      </c>
      <c r="B12" s="17">
        <v>0.54999039999999988</v>
      </c>
      <c r="C12" s="18">
        <v>28</v>
      </c>
      <c r="D12" s="7">
        <v>0.64842999999999995</v>
      </c>
      <c r="E12" s="8">
        <v>100</v>
      </c>
      <c r="F12" s="9">
        <f t="shared" si="3"/>
        <v>35.157000000000011</v>
      </c>
      <c r="G12" s="10">
        <v>3.2500000000000001E-2</v>
      </c>
      <c r="H12" s="11">
        <f t="shared" si="4"/>
        <v>1.1426025000000004</v>
      </c>
      <c r="I12" s="12">
        <f t="shared" si="5"/>
        <v>34.014397500000008</v>
      </c>
      <c r="J12" s="13">
        <f t="shared" si="6"/>
        <v>43.538428800000013</v>
      </c>
      <c r="K12" s="11">
        <f t="shared" si="7"/>
        <v>56.461571199999987</v>
      </c>
      <c r="L12" s="10">
        <v>1.7500000000000002E-2</v>
      </c>
      <c r="M12" s="11">
        <f t="shared" si="8"/>
        <v>0.61524750000000028</v>
      </c>
      <c r="N12" s="10">
        <v>2.5000000000000001E-2</v>
      </c>
      <c r="O12" s="11">
        <f t="shared" si="9"/>
        <v>0.87892500000000029</v>
      </c>
      <c r="P12" s="10">
        <v>1.4999999999999999E-2</v>
      </c>
      <c r="Q12" s="11">
        <f t="shared" si="10"/>
        <v>0.52735500000000013</v>
      </c>
      <c r="R12" s="10">
        <v>0.03</v>
      </c>
      <c r="S12" s="11">
        <f t="shared" si="0"/>
        <v>1.0547100000000003</v>
      </c>
      <c r="T12" s="10">
        <v>0</v>
      </c>
      <c r="U12" s="11">
        <f t="shared" si="1"/>
        <v>0</v>
      </c>
      <c r="V12" s="14">
        <f t="shared" si="2"/>
        <v>3.0762375000000013</v>
      </c>
      <c r="W12" s="14">
        <f t="shared" si="11"/>
        <v>40.462191300000015</v>
      </c>
      <c r="X12" s="14">
        <f t="shared" si="12"/>
        <v>59.537808699999985</v>
      </c>
    </row>
    <row r="13" spans="1:27" x14ac:dyDescent="0.35">
      <c r="A13" s="20" t="s">
        <v>28</v>
      </c>
      <c r="B13" s="21">
        <v>0.35</v>
      </c>
      <c r="C13" s="22">
        <v>28</v>
      </c>
      <c r="D13" s="7">
        <v>0.49218000000000001</v>
      </c>
      <c r="E13" s="8">
        <v>100</v>
      </c>
      <c r="F13" s="9">
        <f t="shared" si="3"/>
        <v>50.781999999999996</v>
      </c>
      <c r="G13" s="10">
        <v>3.2500000000000001E-2</v>
      </c>
      <c r="H13" s="11">
        <f t="shared" si="4"/>
        <v>1.650415</v>
      </c>
      <c r="I13" s="12">
        <f t="shared" si="5"/>
        <v>49.131584999999994</v>
      </c>
      <c r="J13" s="13">
        <f t="shared" si="6"/>
        <v>62.888428799999993</v>
      </c>
      <c r="K13" s="11">
        <f t="shared" si="7"/>
        <v>37.111571200000007</v>
      </c>
      <c r="L13" s="10">
        <v>1.7500000000000002E-2</v>
      </c>
      <c r="M13" s="11">
        <f t="shared" si="8"/>
        <v>0.88868500000000006</v>
      </c>
      <c r="N13" s="10">
        <v>0.05</v>
      </c>
      <c r="O13" s="11">
        <f t="shared" si="9"/>
        <v>2.5390999999999999</v>
      </c>
      <c r="P13" s="10"/>
      <c r="Q13" s="11">
        <f t="shared" si="10"/>
        <v>0</v>
      </c>
      <c r="R13" s="10">
        <v>0.03</v>
      </c>
      <c r="S13" s="11">
        <f t="shared" si="0"/>
        <v>1.5234599999999998</v>
      </c>
      <c r="T13" s="10">
        <v>0</v>
      </c>
      <c r="U13" s="11">
        <f t="shared" si="1"/>
        <v>0</v>
      </c>
      <c r="V13" s="14">
        <f t="shared" si="2"/>
        <v>4.9512450000000001</v>
      </c>
      <c r="W13" s="14">
        <f t="shared" si="11"/>
        <v>57.937183799999993</v>
      </c>
      <c r="X13" s="14">
        <f t="shared" si="12"/>
        <v>42.062816200000007</v>
      </c>
    </row>
    <row r="14" spans="1:27" x14ac:dyDescent="0.35">
      <c r="A14" s="16" t="s">
        <v>29</v>
      </c>
      <c r="B14" s="23">
        <v>0.35</v>
      </c>
      <c r="C14" s="18">
        <v>18</v>
      </c>
      <c r="D14" s="7">
        <v>0.44914999999999999</v>
      </c>
      <c r="E14" s="8">
        <v>100</v>
      </c>
      <c r="F14" s="9">
        <f t="shared" si="3"/>
        <v>55.085000000000001</v>
      </c>
      <c r="G14" s="10">
        <v>3.2500000000000001E-2</v>
      </c>
      <c r="H14" s="11">
        <f t="shared" si="4"/>
        <v>1.7902625000000001</v>
      </c>
      <c r="I14" s="12">
        <f t="shared" si="5"/>
        <v>53.294737500000004</v>
      </c>
      <c r="J14" s="13">
        <f t="shared" si="6"/>
        <v>62.887790250000002</v>
      </c>
      <c r="K14" s="11">
        <f t="shared" si="7"/>
        <v>37.112209749999998</v>
      </c>
      <c r="L14" s="10">
        <v>1.7500000000000002E-2</v>
      </c>
      <c r="M14" s="11">
        <f t="shared" si="8"/>
        <v>0.96398750000000011</v>
      </c>
      <c r="N14" s="10">
        <v>0.05</v>
      </c>
      <c r="O14" s="11">
        <f t="shared" si="9"/>
        <v>2.7542500000000003</v>
      </c>
      <c r="P14" s="10"/>
      <c r="Q14" s="11">
        <f t="shared" si="10"/>
        <v>0</v>
      </c>
      <c r="R14" s="10">
        <v>0.03</v>
      </c>
      <c r="S14" s="11">
        <f t="shared" si="0"/>
        <v>1.65255</v>
      </c>
      <c r="T14" s="10">
        <v>0.06</v>
      </c>
      <c r="U14" s="11">
        <f t="shared" si="1"/>
        <v>3.3050999999999999</v>
      </c>
      <c r="V14" s="14">
        <f t="shared" ref="V14:V17" si="13">M14+O14+Q14+S14</f>
        <v>5.3707875000000005</v>
      </c>
      <c r="W14" s="14">
        <f t="shared" si="11"/>
        <v>57.517002750000003</v>
      </c>
      <c r="X14" s="14">
        <f t="shared" si="12"/>
        <v>42.482997249999997</v>
      </c>
    </row>
    <row r="15" spans="1:27" x14ac:dyDescent="0.35">
      <c r="A15" s="20" t="s">
        <v>30</v>
      </c>
      <c r="B15" s="21">
        <v>0.35</v>
      </c>
      <c r="C15" s="22">
        <v>28</v>
      </c>
      <c r="D15" s="7">
        <v>0.49218000000000001</v>
      </c>
      <c r="E15" s="8">
        <v>100</v>
      </c>
      <c r="F15" s="9">
        <f t="shared" si="3"/>
        <v>50.781999999999996</v>
      </c>
      <c r="G15" s="10">
        <v>3.2500000000000001E-2</v>
      </c>
      <c r="H15" s="11">
        <f t="shared" si="4"/>
        <v>1.650415</v>
      </c>
      <c r="I15" s="12">
        <f t="shared" si="5"/>
        <v>49.131584999999994</v>
      </c>
      <c r="J15" s="13">
        <f t="shared" si="6"/>
        <v>62.888428799999993</v>
      </c>
      <c r="K15" s="11">
        <f t="shared" si="7"/>
        <v>37.111571200000007</v>
      </c>
      <c r="L15" s="10">
        <v>1.7500000000000002E-2</v>
      </c>
      <c r="M15" s="11">
        <f t="shared" si="8"/>
        <v>0.88868500000000006</v>
      </c>
      <c r="N15" s="10">
        <v>0.05</v>
      </c>
      <c r="O15" s="11">
        <f t="shared" si="9"/>
        <v>2.5390999999999999</v>
      </c>
      <c r="P15" s="10"/>
      <c r="Q15" s="11">
        <f t="shared" si="10"/>
        <v>0</v>
      </c>
      <c r="R15" s="10">
        <v>0.03</v>
      </c>
      <c r="S15" s="11">
        <f t="shared" si="0"/>
        <v>1.5234599999999998</v>
      </c>
      <c r="T15" s="10">
        <v>0.06</v>
      </c>
      <c r="U15" s="11">
        <f t="shared" si="1"/>
        <v>3.0469199999999996</v>
      </c>
      <c r="V15" s="14">
        <f t="shared" si="13"/>
        <v>4.9512450000000001</v>
      </c>
      <c r="W15" s="14">
        <f t="shared" si="11"/>
        <v>57.937183799999993</v>
      </c>
      <c r="X15" s="14">
        <f t="shared" si="12"/>
        <v>42.062816200000007</v>
      </c>
    </row>
    <row r="16" spans="1:27" x14ac:dyDescent="0.35">
      <c r="A16" s="16" t="s">
        <v>31</v>
      </c>
      <c r="B16" s="17">
        <v>0.54999039999999999</v>
      </c>
      <c r="C16" s="18">
        <v>28</v>
      </c>
      <c r="D16" s="7">
        <v>0.64842999999999995</v>
      </c>
      <c r="E16" s="8">
        <v>100</v>
      </c>
      <c r="F16" s="9">
        <f t="shared" si="3"/>
        <v>35.157000000000011</v>
      </c>
      <c r="G16" s="10">
        <v>3.2500000000000001E-2</v>
      </c>
      <c r="H16" s="11">
        <f t="shared" si="4"/>
        <v>1.1426025000000004</v>
      </c>
      <c r="I16" s="12">
        <f t="shared" si="5"/>
        <v>34.014397500000008</v>
      </c>
      <c r="J16" s="13">
        <f t="shared" si="6"/>
        <v>43.538428800000013</v>
      </c>
      <c r="K16" s="11">
        <f t="shared" si="7"/>
        <v>56.461571199999987</v>
      </c>
      <c r="L16" s="10">
        <v>0.01</v>
      </c>
      <c r="M16" s="11">
        <f t="shared" si="8"/>
        <v>0.3515700000000001</v>
      </c>
      <c r="N16" s="10">
        <v>0</v>
      </c>
      <c r="O16" s="11">
        <f t="shared" si="9"/>
        <v>0</v>
      </c>
      <c r="P16" s="10"/>
      <c r="Q16" s="11">
        <f t="shared" si="10"/>
        <v>0</v>
      </c>
      <c r="R16" s="10">
        <v>0.03</v>
      </c>
      <c r="S16" s="11">
        <f t="shared" si="0"/>
        <v>1.0547100000000003</v>
      </c>
      <c r="T16" s="10">
        <v>0</v>
      </c>
      <c r="U16" s="11">
        <f t="shared" si="1"/>
        <v>0</v>
      </c>
      <c r="V16" s="14">
        <f>U16+S16+Q16+O16+M16</f>
        <v>1.4062800000000004</v>
      </c>
      <c r="W16" s="14">
        <f t="shared" si="11"/>
        <v>42.13214880000001</v>
      </c>
      <c r="X16" s="14">
        <f t="shared" si="12"/>
        <v>57.86785119999999</v>
      </c>
    </row>
    <row r="17" spans="1:26" x14ac:dyDescent="0.35">
      <c r="A17" s="20" t="s">
        <v>32</v>
      </c>
      <c r="B17" s="21">
        <v>0.35</v>
      </c>
      <c r="C17" s="22">
        <v>28</v>
      </c>
      <c r="D17" s="7">
        <v>0.49218000000000001</v>
      </c>
      <c r="E17" s="8">
        <v>100</v>
      </c>
      <c r="F17" s="9">
        <f t="shared" si="3"/>
        <v>50.781999999999996</v>
      </c>
      <c r="G17" s="10">
        <v>3.2500000000000001E-2</v>
      </c>
      <c r="H17" s="11">
        <f t="shared" si="4"/>
        <v>1.650415</v>
      </c>
      <c r="I17" s="12">
        <f t="shared" si="5"/>
        <v>49.131584999999994</v>
      </c>
      <c r="J17" s="13">
        <f t="shared" si="6"/>
        <v>62.888428799999993</v>
      </c>
      <c r="K17" s="11">
        <f t="shared" si="7"/>
        <v>37.111571200000007</v>
      </c>
      <c r="L17" s="10">
        <v>1.7500000000000002E-2</v>
      </c>
      <c r="M17" s="11">
        <f t="shared" si="8"/>
        <v>0.88868500000000006</v>
      </c>
      <c r="N17" s="10">
        <v>0.05</v>
      </c>
      <c r="O17" s="11">
        <f t="shared" si="9"/>
        <v>2.5390999999999999</v>
      </c>
      <c r="P17" s="10"/>
      <c r="Q17" s="11">
        <f t="shared" si="10"/>
        <v>0</v>
      </c>
      <c r="R17" s="10">
        <v>0.03</v>
      </c>
      <c r="S17" s="11">
        <f t="shared" si="0"/>
        <v>1.5234599999999998</v>
      </c>
      <c r="T17" s="10">
        <v>0.06</v>
      </c>
      <c r="U17" s="11">
        <f t="shared" si="1"/>
        <v>3.0469199999999996</v>
      </c>
      <c r="V17" s="14">
        <f t="shared" si="13"/>
        <v>4.9512450000000001</v>
      </c>
      <c r="W17" s="14">
        <f t="shared" si="11"/>
        <v>57.937183799999993</v>
      </c>
      <c r="X17" s="14">
        <f t="shared" si="12"/>
        <v>42.062816200000007</v>
      </c>
    </row>
    <row r="18" spans="1:26" x14ac:dyDescent="0.35">
      <c r="A18" s="16" t="s">
        <v>33</v>
      </c>
      <c r="B18" s="17">
        <v>0.54999039999999988</v>
      </c>
      <c r="C18" s="18">
        <v>28</v>
      </c>
      <c r="D18" s="7">
        <v>0.64842999999999995</v>
      </c>
      <c r="E18" s="8">
        <v>100</v>
      </c>
      <c r="F18" s="9">
        <f t="shared" si="3"/>
        <v>35.157000000000011</v>
      </c>
      <c r="G18" s="10">
        <v>3.2500000000000001E-2</v>
      </c>
      <c r="H18" s="11">
        <f t="shared" si="4"/>
        <v>1.1426025000000004</v>
      </c>
      <c r="I18" s="12">
        <f t="shared" si="5"/>
        <v>34.014397500000008</v>
      </c>
      <c r="J18" s="13">
        <f t="shared" si="6"/>
        <v>43.538428800000013</v>
      </c>
      <c r="K18" s="11">
        <f t="shared" si="7"/>
        <v>56.461571199999987</v>
      </c>
      <c r="L18" s="10">
        <v>0.06</v>
      </c>
      <c r="M18" s="11">
        <f t="shared" si="8"/>
        <v>2.1094200000000005</v>
      </c>
      <c r="N18" s="10">
        <v>0.04</v>
      </c>
      <c r="O18" s="11">
        <f t="shared" si="9"/>
        <v>1.4062800000000004</v>
      </c>
      <c r="P18" s="10"/>
      <c r="Q18" s="11">
        <f t="shared" si="10"/>
        <v>0</v>
      </c>
      <c r="R18" s="10">
        <v>0.02</v>
      </c>
      <c r="S18" s="11">
        <f t="shared" si="0"/>
        <v>0.70314000000000021</v>
      </c>
      <c r="T18" s="10">
        <v>0</v>
      </c>
      <c r="U18" s="11">
        <f t="shared" si="1"/>
        <v>0</v>
      </c>
      <c r="V18" s="14">
        <f>U18+S18+Q18+O18+M18</f>
        <v>4.218840000000001</v>
      </c>
      <c r="W18" s="14">
        <f t="shared" si="11"/>
        <v>39.319588800000012</v>
      </c>
      <c r="X18" s="14">
        <f t="shared" si="12"/>
        <v>60.680411199999988</v>
      </c>
    </row>
    <row r="19" spans="1:26" x14ac:dyDescent="0.35">
      <c r="A19" s="20" t="s">
        <v>34</v>
      </c>
      <c r="B19" s="19">
        <v>0.29999359999999997</v>
      </c>
      <c r="C19" s="22">
        <v>28</v>
      </c>
      <c r="D19" s="7">
        <v>0.45312000000000002</v>
      </c>
      <c r="E19" s="8">
        <v>100</v>
      </c>
      <c r="F19" s="9">
        <f t="shared" si="3"/>
        <v>54.687999999999995</v>
      </c>
      <c r="G19" s="10">
        <v>3.2500000000000001E-2</v>
      </c>
      <c r="H19" s="11">
        <f t="shared" si="4"/>
        <v>1.7773599999999998</v>
      </c>
      <c r="I19" s="12">
        <f t="shared" si="5"/>
        <v>52.910639999999994</v>
      </c>
      <c r="J19" s="13">
        <f t="shared" si="6"/>
        <v>67.725619199999997</v>
      </c>
      <c r="K19" s="11">
        <f t="shared" si="7"/>
        <v>32.274380800000003</v>
      </c>
      <c r="L19" s="10">
        <v>1.7500000000000002E-2</v>
      </c>
      <c r="M19" s="11">
        <f t="shared" si="8"/>
        <v>0.95704</v>
      </c>
      <c r="N19" s="10">
        <v>0.05</v>
      </c>
      <c r="O19" s="11">
        <f t="shared" si="9"/>
        <v>2.7343999999999999</v>
      </c>
      <c r="P19" s="10"/>
      <c r="Q19" s="11">
        <f t="shared" si="10"/>
        <v>0</v>
      </c>
      <c r="R19" s="10">
        <v>0.03</v>
      </c>
      <c r="S19" s="11">
        <f t="shared" si="0"/>
        <v>1.6406399999999999</v>
      </c>
      <c r="T19" s="10">
        <v>0.06</v>
      </c>
      <c r="U19" s="11">
        <f t="shared" si="1"/>
        <v>3.2812799999999998</v>
      </c>
      <c r="V19" s="14">
        <f>M19+O19+Q19+S19+U19</f>
        <v>8.6133600000000001</v>
      </c>
      <c r="W19" s="14">
        <f t="shared" si="11"/>
        <v>59.112259199999997</v>
      </c>
      <c r="X19" s="14">
        <f t="shared" si="12"/>
        <v>40.887740800000003</v>
      </c>
      <c r="Z19" s="15"/>
    </row>
    <row r="20" spans="1:26" x14ac:dyDescent="0.35">
      <c r="A20" s="20" t="s">
        <v>35</v>
      </c>
      <c r="B20" s="19">
        <v>0.54999039999999988</v>
      </c>
      <c r="C20" s="22">
        <v>28</v>
      </c>
      <c r="D20" s="7">
        <v>0.64842999999999995</v>
      </c>
      <c r="E20" s="8">
        <v>100</v>
      </c>
      <c r="F20" s="9">
        <f t="shared" si="3"/>
        <v>35.157000000000011</v>
      </c>
      <c r="G20" s="10">
        <v>3.2500000000000001E-2</v>
      </c>
      <c r="H20" s="11">
        <f t="shared" si="4"/>
        <v>1.1426025000000004</v>
      </c>
      <c r="I20" s="12">
        <f t="shared" si="5"/>
        <v>34.014397500000008</v>
      </c>
      <c r="J20" s="13">
        <f t="shared" si="6"/>
        <v>43.538428800000013</v>
      </c>
      <c r="K20" s="11">
        <f t="shared" si="7"/>
        <v>56.461571199999987</v>
      </c>
      <c r="L20" s="10">
        <v>1.7500000000000002E-2</v>
      </c>
      <c r="M20" s="11">
        <f t="shared" si="8"/>
        <v>0.61524750000000028</v>
      </c>
      <c r="N20" s="10">
        <v>0.05</v>
      </c>
      <c r="O20" s="11">
        <f t="shared" si="9"/>
        <v>1.7578500000000006</v>
      </c>
      <c r="P20" s="10"/>
      <c r="Q20" s="11">
        <f t="shared" si="10"/>
        <v>0</v>
      </c>
      <c r="R20" s="10">
        <v>0.03</v>
      </c>
      <c r="S20" s="11">
        <f t="shared" si="0"/>
        <v>1.0547100000000003</v>
      </c>
      <c r="T20" s="10">
        <v>0</v>
      </c>
      <c r="U20" s="11">
        <f t="shared" si="1"/>
        <v>0</v>
      </c>
      <c r="V20" s="14">
        <f t="shared" ref="V20:V23" si="14">M20+O20+Q20+S20+U20</f>
        <v>3.427807500000001</v>
      </c>
      <c r="W20" s="14">
        <f t="shared" si="11"/>
        <v>40.110621300000012</v>
      </c>
      <c r="X20" s="14">
        <f t="shared" si="12"/>
        <v>59.889378699999988</v>
      </c>
    </row>
    <row r="21" spans="1:26" x14ac:dyDescent="0.35">
      <c r="A21" s="16" t="s">
        <v>36</v>
      </c>
      <c r="B21" s="23">
        <v>0.35</v>
      </c>
      <c r="C21" s="22">
        <v>28</v>
      </c>
      <c r="D21" s="7">
        <v>0.49218000000000001</v>
      </c>
      <c r="E21" s="8">
        <v>100</v>
      </c>
      <c r="F21" s="9">
        <f t="shared" si="3"/>
        <v>50.781999999999996</v>
      </c>
      <c r="G21" s="10">
        <v>3.2500000000000001E-2</v>
      </c>
      <c r="H21" s="11">
        <f t="shared" si="4"/>
        <v>1.650415</v>
      </c>
      <c r="I21" s="12">
        <f t="shared" si="5"/>
        <v>49.131584999999994</v>
      </c>
      <c r="J21" s="13">
        <f t="shared" si="6"/>
        <v>62.888428799999993</v>
      </c>
      <c r="K21" s="11">
        <f t="shared" si="7"/>
        <v>37.111571200000007</v>
      </c>
      <c r="L21" s="10">
        <v>1.7500000000000002E-2</v>
      </c>
      <c r="M21" s="11">
        <f t="shared" si="8"/>
        <v>0.88868500000000006</v>
      </c>
      <c r="N21" s="10">
        <v>0.05</v>
      </c>
      <c r="O21" s="11">
        <f t="shared" si="9"/>
        <v>2.5390999999999999</v>
      </c>
      <c r="P21" s="10"/>
      <c r="Q21" s="11">
        <f t="shared" si="10"/>
        <v>0</v>
      </c>
      <c r="R21" s="10">
        <v>0.03</v>
      </c>
      <c r="S21" s="11">
        <f t="shared" si="0"/>
        <v>1.5234599999999998</v>
      </c>
      <c r="T21" s="10">
        <v>0.06</v>
      </c>
      <c r="U21" s="11">
        <f t="shared" si="1"/>
        <v>3.0469199999999996</v>
      </c>
      <c r="V21" s="14">
        <f t="shared" si="14"/>
        <v>7.9981650000000002</v>
      </c>
      <c r="W21" s="14">
        <f t="shared" si="11"/>
        <v>54.890263799999993</v>
      </c>
      <c r="X21" s="14">
        <f t="shared" si="12"/>
        <v>45.109736200000007</v>
      </c>
    </row>
    <row r="22" spans="1:26" s="35" customFormat="1" x14ac:dyDescent="0.35">
      <c r="A22" s="24" t="s">
        <v>37</v>
      </c>
      <c r="B22" s="25">
        <v>0.35</v>
      </c>
      <c r="C22" s="26">
        <v>28</v>
      </c>
      <c r="D22" s="27">
        <v>0.49218000000000001</v>
      </c>
      <c r="E22" s="28">
        <v>100</v>
      </c>
      <c r="F22" s="29">
        <f t="shared" si="3"/>
        <v>50.781999999999996</v>
      </c>
      <c r="G22" s="30">
        <v>3.2500000000000001E-2</v>
      </c>
      <c r="H22" s="31">
        <f t="shared" si="4"/>
        <v>1.650415</v>
      </c>
      <c r="I22" s="32">
        <f t="shared" si="5"/>
        <v>49.131584999999994</v>
      </c>
      <c r="J22" s="33">
        <f t="shared" si="6"/>
        <v>62.888428799999993</v>
      </c>
      <c r="K22" s="31">
        <f t="shared" si="7"/>
        <v>37.111571200000007</v>
      </c>
      <c r="L22" s="30">
        <v>0.01</v>
      </c>
      <c r="M22" s="31">
        <f t="shared" si="8"/>
        <v>0.50781999999999994</v>
      </c>
      <c r="N22" s="30">
        <v>0</v>
      </c>
      <c r="O22" s="31">
        <f t="shared" si="9"/>
        <v>0</v>
      </c>
      <c r="P22" s="30"/>
      <c r="Q22" s="31">
        <f t="shared" si="10"/>
        <v>0</v>
      </c>
      <c r="R22" s="30">
        <v>0.03</v>
      </c>
      <c r="S22" s="31">
        <f t="shared" si="0"/>
        <v>1.5234599999999998</v>
      </c>
      <c r="T22" s="30">
        <v>0</v>
      </c>
      <c r="U22" s="31">
        <f t="shared" si="1"/>
        <v>0</v>
      </c>
      <c r="V22" s="34">
        <f t="shared" si="14"/>
        <v>2.0312799999999998</v>
      </c>
      <c r="W22" s="34">
        <f t="shared" si="11"/>
        <v>60.85714879999999</v>
      </c>
      <c r="X22" s="34">
        <f t="shared" si="12"/>
        <v>39.14285120000001</v>
      </c>
    </row>
    <row r="23" spans="1:26" x14ac:dyDescent="0.35">
      <c r="A23" s="16" t="s">
        <v>38</v>
      </c>
      <c r="B23" s="17">
        <v>0.35</v>
      </c>
      <c r="C23" s="18">
        <v>18</v>
      </c>
      <c r="D23" s="7">
        <v>0.44914999999999999</v>
      </c>
      <c r="E23" s="8">
        <v>100</v>
      </c>
      <c r="F23" s="9">
        <f t="shared" si="3"/>
        <v>55.085000000000001</v>
      </c>
      <c r="G23" s="10">
        <v>3.2500000000000001E-2</v>
      </c>
      <c r="H23" s="11">
        <f t="shared" si="4"/>
        <v>1.7902625000000001</v>
      </c>
      <c r="I23" s="12">
        <f t="shared" si="5"/>
        <v>53.294737500000004</v>
      </c>
      <c r="J23" s="13">
        <f t="shared" si="6"/>
        <v>62.887790250000002</v>
      </c>
      <c r="K23" s="11">
        <f t="shared" si="7"/>
        <v>37.112209749999998</v>
      </c>
      <c r="L23" s="10">
        <v>1.7500000000000002E-2</v>
      </c>
      <c r="M23" s="11">
        <f t="shared" si="8"/>
        <v>0.96398750000000011</v>
      </c>
      <c r="N23" s="10">
        <v>0</v>
      </c>
      <c r="O23" s="11">
        <f t="shared" si="9"/>
        <v>0</v>
      </c>
      <c r="P23" s="10"/>
      <c r="Q23" s="11">
        <f t="shared" si="10"/>
        <v>0</v>
      </c>
      <c r="R23" s="10">
        <v>0.03</v>
      </c>
      <c r="S23" s="11">
        <f t="shared" si="0"/>
        <v>1.65255</v>
      </c>
      <c r="T23" s="10">
        <v>0</v>
      </c>
      <c r="U23" s="11">
        <f t="shared" si="1"/>
        <v>0</v>
      </c>
      <c r="V23" s="14">
        <f t="shared" si="14"/>
        <v>2.6165375000000002</v>
      </c>
      <c r="W23" s="14">
        <f t="shared" si="11"/>
        <v>60.271252750000002</v>
      </c>
      <c r="X23" s="14">
        <f t="shared" si="12"/>
        <v>39.728747249999998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Virendra Sagar</dc:creator>
  <cp:lastModifiedBy>Pravin Jadhav</cp:lastModifiedBy>
  <dcterms:created xsi:type="dcterms:W3CDTF">2022-09-10T11:37:03Z</dcterms:created>
  <dcterms:modified xsi:type="dcterms:W3CDTF">2024-10-05T12:00:02Z</dcterms:modified>
</cp:coreProperties>
</file>